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91" activeTab="0"/>
  </bookViews>
  <sheets>
    <sheet name="1" sheetId="1" r:id="rId1"/>
  </sheets>
  <definedNames>
    <definedName name="_xlnm.Print_Area" localSheetId="0">'1'!$A$1:$H$62</definedName>
    <definedName name="Excel_BuiltIn_Print_Area" localSheetId="0">'1'!$B$1:$H$24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<sst xmlns="http://schemas.openxmlformats.org/spreadsheetml/2006/main" count="97" uniqueCount="54">
  <si>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</si>
  <si>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</si>
  <si>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Unidad de Medida</t>
  </si>
  <si>
    <t>Cantidad</t>
  </si>
  <si>
    <t>Precio Unitario</t>
  </si>
  <si>
    <t>Impuestos</t>
  </si>
  <si>
    <t>Precio Unitario Final</t>
  </si>
  <si>
    <t>Total RD$</t>
  </si>
  <si>
    <t>COSTOS INDIRECTOS</t>
  </si>
  <si>
    <t>Porcentaje</t>
  </si>
  <si>
    <t>Dirección Administrativa</t>
  </si>
  <si>
    <t>Transporte</t>
  </si>
  <si>
    <t>Seguros y Fianzas</t>
  </si>
  <si>
    <t>Imprevistos</t>
  </si>
  <si>
    <t>CODIA</t>
  </si>
  <si>
    <t>VALOR TOTAL DEL LOTE 1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</si>
  <si>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</si>
  <si>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</si>
  <si>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t>Firma ____________________________</t>
  </si>
  <si>
    <t>Pensión y Jubilación</t>
  </si>
  <si>
    <t>Ud</t>
  </si>
  <si>
    <t>VALOR  TOTAL DE LA OFERTA: RD$</t>
  </si>
  <si>
    <r>
      <rPr>
        <b/>
        <sz val="11"/>
        <rFont val="Times New Roman"/>
        <family val="1"/>
      </rPr>
      <t>Nota :</t>
    </r>
    <r>
      <rPr>
        <sz val="11"/>
        <rFont val="Times New Roman"/>
        <family val="1"/>
      </rPr>
      <t xml:space="preserve"> Forma parte integral de este documento la convocatoria de este proceso.</t>
    </r>
  </si>
  <si>
    <t>Tiempo de vigencia de esta oferta:  180 días</t>
  </si>
  <si>
    <t xml:space="preserve">Fecha: _____________ / ______________ / </t>
  </si>
  <si>
    <t xml:space="preserve">LOTE 1: </t>
  </si>
  <si>
    <t>SUBTOTAL LOTE 1</t>
  </si>
  <si>
    <t>Dirección Técnica y Honorarios</t>
  </si>
  <si>
    <t>Prestaciones laborales</t>
  </si>
  <si>
    <t>Supervisión</t>
  </si>
  <si>
    <t>ITBIS (18% del 10% según norma 07-2007)</t>
  </si>
  <si>
    <t>VALOR TOTAL DEL LOTE 2</t>
  </si>
  <si>
    <r>
      <t xml:space="preserve">Referencia: </t>
    </r>
    <r>
      <rPr>
        <sz val="13"/>
        <rFont val="Times New Roman"/>
        <family val="1"/>
      </rPr>
      <t>Proceso de Comparación de Precios (ITLA-CCC-CP-2022-0015), para Remozamiento para las Áreas de las Nuevas Extensiones este Instituto Tecnológico de las Américas (ITLA).</t>
    </r>
  </si>
  <si>
    <t>Desde el item 1 al 2</t>
  </si>
  <si>
    <r>
      <t>Suministro e instalación de panderetas de sheetrock a doble cara con aislante acústico. Cantidad en metro115.68M2. incluye desinstalación de base de meseta y tope de gratino. Colocación de zócalo existentente, resultado de la desinstalación de panderetas (34.25ML) Limpieza continua y final. Extensión Itla santo domingo este.</t>
    </r>
    <r>
      <rPr>
        <b/>
        <sz val="11"/>
        <color indexed="8"/>
        <rFont val="Times New Roman"/>
        <family val="1"/>
      </rPr>
      <t>(Autopista las América con av. mirador este, parada de autobuses) Los tres ojos.</t>
    </r>
  </si>
  <si>
    <r>
      <t xml:space="preserve">Corrección o invención de mocheta para ventanas fijas. para corregir filtraciones en panderetas de sheerotck en área de biblioteca. Desmonte e instalación de ventana y reparación de panderetas dañadas. Incluye pintura, limpieza continua y final. </t>
    </r>
    <r>
      <rPr>
        <b/>
        <sz val="11"/>
        <color indexed="8"/>
        <rFont val="Times New Roman"/>
        <family val="1"/>
      </rPr>
      <t>(campus Itla la Caleta).</t>
    </r>
  </si>
  <si>
    <r>
      <rPr>
        <b/>
        <sz val="11"/>
        <rFont val="Times New Roman"/>
        <family val="1"/>
      </rPr>
      <t>Requerimientos:</t>
    </r>
    <r>
      <rPr>
        <sz val="11"/>
        <rFont val="Times New Roman"/>
        <family val="1"/>
      </rPr>
      <t xml:space="preserve">  
•Los oferentes deben hacer visita de reconocimiento previo. Presentar análisis de costos y presupuesto detallado donde se verifiquen las partidas e impuestos. Tiempo de ejecución: 30 días calendarios</t>
    </r>
  </si>
  <si>
    <t>LOTE 2: DESDE EL ÍTEM 1 AL 12</t>
  </si>
  <si>
    <t>Remozamiento Bonao</t>
  </si>
  <si>
    <t>Remozamiento Los Tres Ojos e ITLA Caleta</t>
  </si>
  <si>
    <r>
      <t>Suministro e instalación de paredes de vidrio templado con perfilería de acero inoxidable. Cantidad 33.60 o ml  ( metros lineales) incluye instalación de cristal existente parte frontal del local.</t>
    </r>
    <r>
      <rPr>
        <b/>
        <sz val="11"/>
        <color indexed="8"/>
        <rFont val="Times New Roman"/>
        <family val="1"/>
      </rPr>
      <t xml:space="preserve"> Instalación en extensión itla  monseñor nouel (Bonao). Calle AV. Duarte sector el 90, centro plaza Bonao.</t>
    </r>
  </si>
  <si>
    <r>
      <t xml:space="preserve">Suministro e instalación de aparato sanitario (incluye piezas y salidas de agua) instalación completa. </t>
    </r>
    <r>
      <rPr>
        <b/>
        <sz val="11"/>
        <color indexed="8"/>
        <rFont val="Times New Roman"/>
        <family val="1"/>
      </rPr>
      <t xml:space="preserve">instalación en extensión itla  monseñor nouel (Bonao) (2unidad)Calle AV. Duarte sector el 90, centro plaza Bonao. </t>
    </r>
  </si>
  <si>
    <r>
      <t>Suministro e instalación de mueble de baño con espejo, incluye lavado completo con mezcladora.</t>
    </r>
    <r>
      <rPr>
        <b/>
        <sz val="11"/>
        <color indexed="8"/>
        <rFont val="Times New Roman"/>
        <family val="1"/>
      </rPr>
      <t xml:space="preserve"> Instalación en extensión itla monseñor nouel (Bonao) (2 unidad) Calle AV. Duarte sector el 90, centro plaza Bonao.</t>
    </r>
  </si>
  <si>
    <r>
      <t xml:space="preserve">Confección de unida de limpieza (vertedero) incluye rejilla (3unid.) de piso, llave de chorro y revestimiento de cerámica. </t>
    </r>
    <r>
      <rPr>
        <b/>
        <sz val="11"/>
        <color indexed="8"/>
        <rFont val="Times New Roman"/>
        <family val="1"/>
      </rPr>
      <t>instalación en extensión itla monseñor nouel (Bonao) Calle AV. Duarte sector el 90, centro plaza Bonao.</t>
    </r>
  </si>
  <si>
    <r>
      <t xml:space="preserve">Remozamiento e instalación de porcelanato 60x60 en color similar al existente (146m2) en piso y en zócalo 91ML y en pared de baño (16M2) </t>
    </r>
    <r>
      <rPr>
        <b/>
        <sz val="11"/>
        <color indexed="8"/>
        <rFont val="Times New Roman"/>
        <family val="1"/>
      </rPr>
      <t>instalación en extensión itla  monseñor nouel (Bonao) Calle AV. Duarte sector el 90, centro plaza Bonao.</t>
    </r>
  </si>
  <si>
    <r>
      <t xml:space="preserve">Suministro e instalación de mueble de cocina para oficina, en madera hidrofuga, incluye fregadero completo, tope de granito(2.90mx0.60m) y gabinete de pared (18.76 pie2)   </t>
    </r>
    <r>
      <rPr>
        <b/>
        <sz val="11"/>
        <color indexed="8"/>
        <rFont val="Times New Roman"/>
        <family val="1"/>
      </rPr>
      <t>instalación en extensión itla monseñor nouel (Bonao) Calle AV. Duarte sector el 90, centro plaza Bonao.</t>
    </r>
  </si>
  <si>
    <r>
      <t xml:space="preserve">Remozamiento de escalera, incluye suministro e instalación de baranda en acero inoxidable, y mantenimiento del existente. </t>
    </r>
    <r>
      <rPr>
        <b/>
        <sz val="11"/>
        <color indexed="8"/>
        <rFont val="Times New Roman"/>
        <family val="1"/>
      </rPr>
      <t xml:space="preserve"> instalación en extensión itla monseñor nouel (Bonao) Calle AV. Duarte sector el 90, centro plaza Bonao.</t>
    </r>
  </si>
  <si>
    <r>
      <t xml:space="preserve">Suministro e instalación de paño fijo de ventana (0.80 x0.40 cm) rectificar en levantamiento. </t>
    </r>
    <r>
      <rPr>
        <b/>
        <sz val="11"/>
        <color indexed="8"/>
        <rFont val="Times New Roman"/>
        <family val="1"/>
      </rPr>
      <t xml:space="preserve"> instalación en extensión itla monseñor nouel (Bonao) Calle AV. Duarte sector el 90, centro plaza Bonao.</t>
    </r>
  </si>
  <si>
    <r>
      <t xml:space="preserve">Suministro e instalación de tope de mármol o granito natural en color gris  en area de  ventanilla en dimensión (2.10mts x 0.60 cm). Caja (booshotp)2.25 mts x0.60  </t>
    </r>
    <r>
      <rPr>
        <b/>
        <sz val="11"/>
        <color indexed="8"/>
        <rFont val="Times New Roman"/>
        <family val="1"/>
      </rPr>
      <t>Instalación en extensión itla monseñor nouel (Bonao) Calle AV. Duarte sector el 90, centro plaza Bonao.</t>
    </r>
  </si>
  <si>
    <r>
      <t>Suministro e instalación de división de vidrio fijo de 3/8 en aluminio natural p40 (vidrio frontal sobre caunter)</t>
    </r>
    <r>
      <rPr>
        <b/>
        <sz val="11"/>
        <color indexed="8"/>
        <rFont val="Times New Roman"/>
        <family val="1"/>
      </rPr>
      <t xml:space="preserve"> con instalación en monseñor Nouel ( Bonao) Calle AV. Duarte sector el 90, centro plaza Bonao.</t>
    </r>
  </si>
  <si>
    <r>
      <t>Suministro e instalación de tubería de drenaje y agua potable, en baños, cocina y vertedero, todo incluido.</t>
    </r>
    <r>
      <rPr>
        <b/>
        <sz val="11"/>
        <color indexed="8"/>
        <rFont val="Times New Roman"/>
        <family val="1"/>
      </rPr>
      <t xml:space="preserve"> instalación en extensión itla  monseñor nouel (Bonao) Calle AV. Duarte sector el 90, centro plaza Bonao.</t>
    </r>
  </si>
  <si>
    <r>
      <t>Elaboración de panderetas de sheetrock a doble cara con aislante acústico incluido cantidad 178.20 m2(metros cuadrados).  Incluye apertura de huecos de puerta, hueco de ventanilla, desinstalación de estructura de hierro, resane en paredes existente, e iluminación. desinstalación de residuos de plafon en sheetrock existente y colocación del nuevo. (corroborar cantidad en levantamiento. Limpieza continua y final.</t>
    </r>
    <r>
      <rPr>
        <b/>
        <sz val="11"/>
        <color indexed="8"/>
        <rFont val="Times New Roman"/>
        <family val="1"/>
      </rPr>
      <t xml:space="preserve"> Para realizar en la provincia moseñor Nouel (Bonao). Local donde funcionara extesión itla. Calle AV. Duarte sector el 90, centro plaza Bonao.</t>
    </r>
  </si>
  <si>
    <t>PA</t>
  </si>
  <si>
    <t>SUBTOTAL LOTE 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</si>
</sst>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RD$-1C0A]\ #,##0.00;\-[$RD$-1C0A]\ #,##0.00"/>
    <numFmt numFmtId="165" formatCode="\$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RD$-1C0A]#,##0.00"/>
    <numFmt numFmtId="171" formatCode="&quot;$&quot;#,##0.00"/>
  </numFmts>
  <fonts count="65">
    <font>
      <sz val="10"/>
      <name val="Arial"/>
      <family val="2"/>
    </font>
    <font>
      <sz val="10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 "/>
      <family val="2"/>
    </font>
    <font>
      <sz val="10"/>
      <name val="Arial  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b/>
      <sz val="11"/>
      <color indexed="9"/>
      <name val="Times New Roman"/>
      <family val="1"/>
    </font>
    <font>
      <b/>
      <sz val="12"/>
      <name val="Arial  "/>
      <family val="2"/>
    </font>
    <font>
      <b/>
      <sz val="10"/>
      <name val="Arial"/>
      <family val="2"/>
    </font>
    <font>
      <b/>
      <sz val="10"/>
      <name val="Arial  "/>
      <family val="2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9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A"/>
      <name val="Times New Roman"/>
      <family val="1"/>
    </font>
    <font>
      <sz val="11"/>
      <color rgb="FF000000"/>
      <name val="Times New Roman"/>
      <family val="1"/>
    </font>
    <font>
      <b/>
      <sz val="11"/>
      <color theme="0"/>
      <name val="Times New Roman"/>
      <family val="1"/>
    </font>
    <font>
      <b/>
      <sz val="18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1" fillId="0" borderId="10" xfId="0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62" fillId="0" borderId="10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vertical="center"/>
    </xf>
    <xf numFmtId="0" fontId="10" fillId="34" borderId="11" xfId="0" applyFont="1" applyFill="1" applyBorder="1" applyAlignment="1">
      <alignment horizontal="center" vertical="center" wrapText="1"/>
    </xf>
    <xf numFmtId="164" fontId="10" fillId="34" borderId="11" xfId="0" applyNumberFormat="1" applyFont="1" applyFill="1" applyBorder="1" applyAlignment="1">
      <alignment horizontal="center" vertical="center" wrapText="1"/>
    </xf>
    <xf numFmtId="164" fontId="10" fillId="34" borderId="11" xfId="0" applyNumberFormat="1" applyFont="1" applyFill="1" applyBorder="1" applyAlignment="1">
      <alignment horizontal="center" vertical="center"/>
    </xf>
    <xf numFmtId="10" fontId="62" fillId="0" borderId="10" xfId="0" applyNumberFormat="1" applyFont="1" applyBorder="1" applyAlignment="1">
      <alignment horizontal="center" vertical="center" wrapText="1"/>
    </xf>
    <xf numFmtId="4" fontId="62" fillId="0" borderId="10" xfId="0" applyNumberFormat="1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vertical="center"/>
    </xf>
    <xf numFmtId="170" fontId="3" fillId="33" borderId="10" xfId="0" applyNumberFormat="1" applyFont="1" applyFill="1" applyBorder="1" applyAlignment="1" applyProtection="1">
      <alignment horizontal="center" vertical="center"/>
      <protection locked="0"/>
    </xf>
    <xf numFmtId="164" fontId="15" fillId="0" borderId="10" xfId="0" applyNumberFormat="1" applyFont="1" applyFill="1" applyBorder="1" applyAlignment="1" applyProtection="1">
      <alignment horizontal="center" vertical="center"/>
      <protection locked="0"/>
    </xf>
    <xf numFmtId="164" fontId="3" fillId="33" borderId="10" xfId="0" applyNumberFormat="1" applyFont="1" applyFill="1" applyBorder="1" applyAlignment="1" applyProtection="1">
      <alignment horizontal="center" vertical="center"/>
      <protection locked="0"/>
    </xf>
    <xf numFmtId="164" fontId="16" fillId="35" borderId="14" xfId="0" applyNumberFormat="1" applyFont="1" applyFill="1" applyBorder="1" applyAlignment="1" applyProtection="1">
      <alignment horizontal="center" vertical="center"/>
      <protection locked="0"/>
    </xf>
    <xf numFmtId="164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61" fillId="0" borderId="15" xfId="0" applyFont="1" applyBorder="1" applyAlignment="1">
      <alignment horizontal="center" vertical="center" wrapText="1"/>
    </xf>
    <xf numFmtId="0" fontId="62" fillId="36" borderId="10" xfId="0" applyFont="1" applyFill="1" applyBorder="1" applyAlignment="1">
      <alignment horizontal="justify" vertical="center" wrapText="1"/>
    </xf>
    <xf numFmtId="0" fontId="62" fillId="36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10" fillId="37" borderId="10" xfId="0" applyFont="1" applyFill="1" applyBorder="1" applyAlignment="1">
      <alignment horizontal="right" vertical="center"/>
    </xf>
    <xf numFmtId="0" fontId="3" fillId="38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37" borderId="17" xfId="0" applyFont="1" applyFill="1" applyBorder="1" applyAlignment="1">
      <alignment horizontal="right" vertical="center"/>
    </xf>
    <xf numFmtId="0" fontId="3" fillId="38" borderId="10" xfId="0" applyFont="1" applyFill="1" applyBorder="1" applyAlignment="1">
      <alignment horizontal="center" vertical="center" wrapText="1"/>
    </xf>
    <xf numFmtId="0" fontId="63" fillId="39" borderId="10" xfId="0" applyFont="1" applyFill="1" applyBorder="1" applyAlignment="1">
      <alignment horizontal="right" vertical="center"/>
    </xf>
    <xf numFmtId="0" fontId="3" fillId="39" borderId="10" xfId="0" applyFont="1" applyFill="1" applyBorder="1" applyAlignment="1">
      <alignment horizontal="right" vertical="center"/>
    </xf>
    <xf numFmtId="0" fontId="64" fillId="39" borderId="13" xfId="0" applyFont="1" applyFill="1" applyBorder="1" applyAlignment="1">
      <alignment horizontal="center" vertical="center"/>
    </xf>
    <xf numFmtId="0" fontId="64" fillId="39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8" fillId="38" borderId="18" xfId="0" applyFont="1" applyFill="1" applyBorder="1" applyAlignment="1" applyProtection="1">
      <alignment horizontal="center" vertical="center"/>
      <protection/>
    </xf>
    <xf numFmtId="0" fontId="18" fillId="38" borderId="19" xfId="0" applyFont="1" applyFill="1" applyBorder="1" applyAlignment="1" applyProtection="1">
      <alignment horizontal="center" vertical="center"/>
      <protection/>
    </xf>
    <xf numFmtId="0" fontId="18" fillId="38" borderId="13" xfId="0" applyFont="1" applyFill="1" applyBorder="1" applyAlignment="1" applyProtection="1">
      <alignment horizontal="center" vertical="center"/>
      <protection/>
    </xf>
    <xf numFmtId="0" fontId="18" fillId="38" borderId="0" xfId="0" applyFont="1" applyFill="1" applyBorder="1" applyAlignment="1" applyProtection="1">
      <alignment horizontal="center" vertical="center"/>
      <protection/>
    </xf>
    <xf numFmtId="0" fontId="18" fillId="40" borderId="13" xfId="0" applyFont="1" applyFill="1" applyBorder="1" applyAlignment="1" applyProtection="1">
      <alignment horizontal="center" vertical="center" wrapText="1"/>
      <protection/>
    </xf>
    <xf numFmtId="0" fontId="18" fillId="40" borderId="0" xfId="0" applyFont="1" applyFill="1" applyBorder="1" applyAlignment="1" applyProtection="1">
      <alignment horizontal="center" vertical="center" wrapText="1"/>
      <protection/>
    </xf>
    <xf numFmtId="0" fontId="18" fillId="4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1</xdr:col>
      <xdr:colOff>2962275</xdr:colOff>
      <xdr:row>4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34956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showGridLines="0" tabSelected="1" view="pageBreakPreview" zoomScaleSheetLayoutView="100" zoomScalePageLayoutView="0" workbookViewId="0" topLeftCell="A38">
      <selection activeCell="H20" sqref="H20"/>
    </sheetView>
  </sheetViews>
  <sheetFormatPr defaultColWidth="11.421875" defaultRowHeight="19.5" customHeight="1"/>
  <cols>
    <col min="1" max="1" width="9.00390625" style="1" customWidth="1"/>
    <col min="2" max="2" width="48.28125" style="2" customWidth="1"/>
    <col min="3" max="4" width="13.8515625" style="2" customWidth="1"/>
    <col min="5" max="6" width="25.28125" style="2" customWidth="1"/>
    <col min="7" max="7" width="24.140625" style="3" customWidth="1"/>
    <col min="8" max="8" width="31.28125" style="3" customWidth="1"/>
    <col min="9" max="9" width="11.421875" style="4" customWidth="1"/>
    <col min="17" max="16384" width="11.421875" style="5" customWidth="1"/>
  </cols>
  <sheetData>
    <row r="1" spans="2:8" ht="22.5" customHeight="1">
      <c r="B1" s="42" t="s">
        <v>0</v>
      </c>
      <c r="C1" s="42"/>
      <c r="D1" s="42"/>
      <c r="E1" s="42"/>
      <c r="F1" s="42"/>
      <c r="G1" s="42"/>
      <c r="H1" s="42"/>
    </row>
    <row r="3" spans="3:8" ht="63" customHeight="1">
      <c r="C3" s="43" t="s">
        <v>32</v>
      </c>
      <c r="D3" s="43"/>
      <c r="E3" s="43"/>
      <c r="F3" s="43"/>
      <c r="G3" s="43"/>
      <c r="H3" s="43"/>
    </row>
    <row r="5" spans="1:16" s="10" customFormat="1" ht="19.5" customHeight="1">
      <c r="A5" s="6"/>
      <c r="B5" s="7"/>
      <c r="C5" s="44" t="s">
        <v>1</v>
      </c>
      <c r="D5" s="44"/>
      <c r="E5" s="44"/>
      <c r="F5" s="44"/>
      <c r="G5" s="44"/>
      <c r="H5" s="44"/>
      <c r="I5" s="8"/>
      <c r="J5" s="9"/>
      <c r="K5" s="9"/>
      <c r="L5" s="9"/>
      <c r="M5" s="9"/>
      <c r="N5" s="9"/>
      <c r="O5" s="9"/>
      <c r="P5" s="9"/>
    </row>
    <row r="7" spans="1:16" s="13" customFormat="1" ht="32.25" customHeight="1">
      <c r="A7" s="19" t="s">
        <v>25</v>
      </c>
      <c r="B7" s="20" t="s">
        <v>33</v>
      </c>
      <c r="C7" s="21" t="s">
        <v>2</v>
      </c>
      <c r="D7" s="19" t="s">
        <v>3</v>
      </c>
      <c r="E7" s="22" t="s">
        <v>4</v>
      </c>
      <c r="F7" s="19" t="s">
        <v>5</v>
      </c>
      <c r="G7" s="22" t="s">
        <v>6</v>
      </c>
      <c r="H7" s="23" t="s">
        <v>7</v>
      </c>
      <c r="I7" s="11"/>
      <c r="J7" s="12"/>
      <c r="K7" s="12"/>
      <c r="L7" s="12"/>
      <c r="M7" s="12"/>
      <c r="N7" s="12"/>
      <c r="O7" s="12"/>
      <c r="P7" s="12"/>
    </row>
    <row r="8" spans="1:8" ht="19.5" customHeight="1">
      <c r="A8" s="57" t="s">
        <v>39</v>
      </c>
      <c r="B8" s="57"/>
      <c r="C8" s="57"/>
      <c r="D8" s="57"/>
      <c r="E8" s="57"/>
      <c r="F8" s="57"/>
      <c r="G8" s="57"/>
      <c r="H8" s="58"/>
    </row>
    <row r="9" spans="1:8" ht="126.75" customHeight="1">
      <c r="A9" s="35">
        <v>1</v>
      </c>
      <c r="B9" s="33" t="s">
        <v>34</v>
      </c>
      <c r="C9" s="32" t="s">
        <v>20</v>
      </c>
      <c r="D9" s="16">
        <v>1</v>
      </c>
      <c r="E9" s="17">
        <v>0</v>
      </c>
      <c r="F9" s="17">
        <f>E9*0</f>
        <v>0</v>
      </c>
      <c r="G9" s="17">
        <f>E9+F9</f>
        <v>0</v>
      </c>
      <c r="H9" s="17">
        <f>D9*G9</f>
        <v>0</v>
      </c>
    </row>
    <row r="10" spans="1:8" ht="87" customHeight="1">
      <c r="A10" s="35">
        <v>2</v>
      </c>
      <c r="B10" s="33" t="s">
        <v>35</v>
      </c>
      <c r="C10" s="32" t="s">
        <v>20</v>
      </c>
      <c r="D10" s="16">
        <v>1</v>
      </c>
      <c r="E10" s="17">
        <v>0</v>
      </c>
      <c r="F10" s="17">
        <f>+E10*0</f>
        <v>0</v>
      </c>
      <c r="G10" s="17">
        <f>E10+F10</f>
        <v>0</v>
      </c>
      <c r="H10" s="17">
        <f>D10*G10</f>
        <v>0</v>
      </c>
    </row>
    <row r="11" spans="1:8" ht="31.5" customHeight="1">
      <c r="A11" s="64"/>
      <c r="B11" s="38" t="s">
        <v>36</v>
      </c>
      <c r="C11" s="39"/>
      <c r="D11" s="39"/>
      <c r="E11" s="39"/>
      <c r="F11" s="39"/>
      <c r="G11" s="39"/>
      <c r="H11" s="40"/>
    </row>
    <row r="12" spans="1:8" ht="19.5" customHeight="1">
      <c r="A12" s="65"/>
      <c r="B12" s="45" t="s">
        <v>26</v>
      </c>
      <c r="C12" s="45"/>
      <c r="D12" s="45"/>
      <c r="E12" s="45"/>
      <c r="F12" s="45"/>
      <c r="G12" s="45"/>
      <c r="H12" s="27">
        <f>H9+H10</f>
        <v>0</v>
      </c>
    </row>
    <row r="13" spans="1:8" ht="19.5" customHeight="1">
      <c r="A13" s="65"/>
      <c r="B13" s="46" t="s">
        <v>8</v>
      </c>
      <c r="C13" s="46"/>
      <c r="D13" s="46"/>
      <c r="E13" s="46"/>
      <c r="F13" s="46"/>
      <c r="G13" s="46"/>
      <c r="H13" s="46">
        <f>D13*G13</f>
        <v>0</v>
      </c>
    </row>
    <row r="14" spans="1:8" ht="19.5" customHeight="1">
      <c r="A14" s="65"/>
      <c r="B14" s="41" t="s">
        <v>27</v>
      </c>
      <c r="C14" s="41"/>
      <c r="D14" s="41"/>
      <c r="E14" s="41"/>
      <c r="F14" s="18" t="s">
        <v>9</v>
      </c>
      <c r="G14" s="24">
        <v>0.1</v>
      </c>
      <c r="H14" s="17">
        <f>+H12*G14</f>
        <v>0</v>
      </c>
    </row>
    <row r="15" spans="1:8" ht="19.5" customHeight="1">
      <c r="A15" s="65"/>
      <c r="B15" s="41" t="s">
        <v>10</v>
      </c>
      <c r="C15" s="41"/>
      <c r="D15" s="41"/>
      <c r="E15" s="41"/>
      <c r="F15" s="18" t="s">
        <v>9</v>
      </c>
      <c r="G15" s="24">
        <v>0.05</v>
      </c>
      <c r="H15" s="17">
        <f>H12*G15</f>
        <v>0</v>
      </c>
    </row>
    <row r="16" spans="1:8" ht="19.5" customHeight="1">
      <c r="A16" s="65"/>
      <c r="B16" s="41" t="s">
        <v>11</v>
      </c>
      <c r="C16" s="41"/>
      <c r="D16" s="41"/>
      <c r="E16" s="41"/>
      <c r="F16" s="18" t="s">
        <v>9</v>
      </c>
      <c r="G16" s="24">
        <v>0.03</v>
      </c>
      <c r="H16" s="17">
        <f>H12*G16</f>
        <v>0</v>
      </c>
    </row>
    <row r="17" spans="1:8" ht="19.5" customHeight="1">
      <c r="A17" s="65"/>
      <c r="B17" s="41" t="s">
        <v>12</v>
      </c>
      <c r="C17" s="41"/>
      <c r="D17" s="41"/>
      <c r="E17" s="41"/>
      <c r="F17" s="18" t="s">
        <v>9</v>
      </c>
      <c r="G17" s="24">
        <v>0.04</v>
      </c>
      <c r="H17" s="17">
        <f>H12*G17</f>
        <v>0</v>
      </c>
    </row>
    <row r="18" spans="1:8" ht="19.5" customHeight="1">
      <c r="A18" s="65"/>
      <c r="B18" s="41" t="s">
        <v>28</v>
      </c>
      <c r="C18" s="41"/>
      <c r="D18" s="41"/>
      <c r="E18" s="41"/>
      <c r="F18" s="18" t="s">
        <v>9</v>
      </c>
      <c r="G18" s="24">
        <v>0.01</v>
      </c>
      <c r="H18" s="17">
        <f>H12*G18</f>
        <v>0</v>
      </c>
    </row>
    <row r="19" spans="1:8" ht="19.5" customHeight="1">
      <c r="A19" s="65"/>
      <c r="B19" s="41" t="s">
        <v>13</v>
      </c>
      <c r="C19" s="41"/>
      <c r="D19" s="41"/>
      <c r="E19" s="41"/>
      <c r="F19" s="18" t="s">
        <v>9</v>
      </c>
      <c r="G19" s="24">
        <v>0.05</v>
      </c>
      <c r="H19" s="17">
        <f>H12*G19</f>
        <v>0</v>
      </c>
    </row>
    <row r="20" spans="1:8" ht="19.5" customHeight="1">
      <c r="A20" s="65"/>
      <c r="B20" s="41" t="s">
        <v>29</v>
      </c>
      <c r="C20" s="41"/>
      <c r="D20" s="41"/>
      <c r="E20" s="41"/>
      <c r="F20" s="18" t="s">
        <v>9</v>
      </c>
      <c r="G20" s="24">
        <v>0.05</v>
      </c>
      <c r="H20" s="17">
        <f>H12*G20</f>
        <v>0</v>
      </c>
    </row>
    <row r="21" spans="1:8" ht="19.5" customHeight="1">
      <c r="A21" s="65"/>
      <c r="B21" s="41" t="s">
        <v>30</v>
      </c>
      <c r="C21" s="41"/>
      <c r="D21" s="41"/>
      <c r="E21" s="41"/>
      <c r="F21" s="18" t="s">
        <v>9</v>
      </c>
      <c r="G21" s="24">
        <v>0.18</v>
      </c>
      <c r="H21" s="17">
        <f>H14*G21</f>
        <v>0</v>
      </c>
    </row>
    <row r="22" spans="1:8" ht="19.5" customHeight="1">
      <c r="A22" s="65"/>
      <c r="B22" s="41" t="s">
        <v>14</v>
      </c>
      <c r="C22" s="41"/>
      <c r="D22" s="41"/>
      <c r="E22" s="41"/>
      <c r="F22" s="18" t="s">
        <v>9</v>
      </c>
      <c r="G22" s="24">
        <v>0.001</v>
      </c>
      <c r="H22" s="17">
        <f>H12*G22</f>
        <v>0</v>
      </c>
    </row>
    <row r="23" spans="1:8" ht="19.5" customHeight="1">
      <c r="A23" s="65"/>
      <c r="B23" s="41" t="s">
        <v>19</v>
      </c>
      <c r="C23" s="41"/>
      <c r="D23" s="41"/>
      <c r="E23" s="41"/>
      <c r="F23" s="18" t="s">
        <v>9</v>
      </c>
      <c r="G23" s="24">
        <v>0.01</v>
      </c>
      <c r="H23" s="17">
        <f>H12*G23</f>
        <v>0</v>
      </c>
    </row>
    <row r="24" spans="1:8" ht="22.5" customHeight="1">
      <c r="A24" s="66"/>
      <c r="B24" s="50" t="s">
        <v>15</v>
      </c>
      <c r="C24" s="51"/>
      <c r="D24" s="51"/>
      <c r="E24" s="51"/>
      <c r="F24" s="51"/>
      <c r="G24" s="51"/>
      <c r="H24" s="28">
        <f>H23+H22+H19+H18+H17+H16+H15+H14+H12+H20+H21</f>
        <v>0</v>
      </c>
    </row>
    <row r="25" spans="1:8" ht="19.5" customHeight="1">
      <c r="A25" s="61" t="s">
        <v>37</v>
      </c>
      <c r="B25" s="62"/>
      <c r="C25" s="62"/>
      <c r="D25" s="62"/>
      <c r="E25" s="62"/>
      <c r="F25" s="62"/>
      <c r="G25" s="62"/>
      <c r="H25" s="63"/>
    </row>
    <row r="26" spans="1:8" ht="19.5" customHeight="1">
      <c r="A26" s="59" t="s">
        <v>38</v>
      </c>
      <c r="B26" s="60"/>
      <c r="C26" s="60"/>
      <c r="D26" s="60"/>
      <c r="E26" s="60"/>
      <c r="F26" s="60"/>
      <c r="G26" s="60"/>
      <c r="H26" s="60"/>
    </row>
    <row r="27" spans="1:8" ht="96.75" customHeight="1">
      <c r="A27" s="36">
        <v>1</v>
      </c>
      <c r="B27" s="33" t="s">
        <v>40</v>
      </c>
      <c r="C27" s="32" t="s">
        <v>20</v>
      </c>
      <c r="D27" s="25">
        <v>1</v>
      </c>
      <c r="E27" s="17">
        <v>0</v>
      </c>
      <c r="F27" s="17">
        <f>(E27*0%)</f>
        <v>0</v>
      </c>
      <c r="G27" s="17">
        <f aca="true" t="shared" si="0" ref="G27:G38">E27+F27</f>
        <v>0</v>
      </c>
      <c r="H27" s="17">
        <f aca="true" t="shared" si="1" ref="H27:H38">D27*G27</f>
        <v>0</v>
      </c>
    </row>
    <row r="28" spans="1:8" ht="83.25" customHeight="1">
      <c r="A28" s="36">
        <v>2</v>
      </c>
      <c r="B28" s="33" t="s">
        <v>41</v>
      </c>
      <c r="C28" s="32" t="s">
        <v>20</v>
      </c>
      <c r="D28" s="25">
        <v>2</v>
      </c>
      <c r="E28" s="17">
        <v>0</v>
      </c>
      <c r="F28" s="17">
        <f>(E28*0%)</f>
        <v>0</v>
      </c>
      <c r="G28" s="17">
        <f t="shared" si="0"/>
        <v>0</v>
      </c>
      <c r="H28" s="17">
        <f t="shared" si="1"/>
        <v>0</v>
      </c>
    </row>
    <row r="29" spans="1:8" ht="78" customHeight="1">
      <c r="A29" s="36">
        <v>3</v>
      </c>
      <c r="B29" s="33" t="s">
        <v>42</v>
      </c>
      <c r="C29" s="32" t="s">
        <v>20</v>
      </c>
      <c r="D29" s="25">
        <v>2</v>
      </c>
      <c r="E29" s="17">
        <v>0</v>
      </c>
      <c r="F29" s="17">
        <f aca="true" t="shared" si="2" ref="F29:F38">(E29*0%)</f>
        <v>0</v>
      </c>
      <c r="G29" s="17">
        <f t="shared" si="0"/>
        <v>0</v>
      </c>
      <c r="H29" s="17">
        <f t="shared" si="1"/>
        <v>0</v>
      </c>
    </row>
    <row r="30" spans="1:8" ht="84.75" customHeight="1">
      <c r="A30" s="36">
        <v>4</v>
      </c>
      <c r="B30" s="33" t="s">
        <v>43</v>
      </c>
      <c r="C30" s="32" t="s">
        <v>52</v>
      </c>
      <c r="D30" s="25">
        <v>1</v>
      </c>
      <c r="E30" s="17">
        <v>0</v>
      </c>
      <c r="F30" s="17">
        <f t="shared" si="2"/>
        <v>0</v>
      </c>
      <c r="G30" s="17">
        <f t="shared" si="0"/>
        <v>0</v>
      </c>
      <c r="H30" s="17">
        <f t="shared" si="1"/>
        <v>0</v>
      </c>
    </row>
    <row r="31" spans="1:8" ht="82.5" customHeight="1">
      <c r="A31" s="36">
        <v>5</v>
      </c>
      <c r="B31" s="33" t="s">
        <v>44</v>
      </c>
      <c r="C31" s="32" t="s">
        <v>52</v>
      </c>
      <c r="D31" s="25">
        <v>1</v>
      </c>
      <c r="E31" s="17">
        <v>0</v>
      </c>
      <c r="F31" s="17">
        <f t="shared" si="2"/>
        <v>0</v>
      </c>
      <c r="G31" s="17">
        <f t="shared" si="0"/>
        <v>0</v>
      </c>
      <c r="H31" s="17">
        <f t="shared" si="1"/>
        <v>0</v>
      </c>
    </row>
    <row r="32" spans="1:8" ht="100.5" customHeight="1">
      <c r="A32" s="36">
        <v>6</v>
      </c>
      <c r="B32" s="33" t="s">
        <v>45</v>
      </c>
      <c r="C32" s="32" t="s">
        <v>20</v>
      </c>
      <c r="D32" s="25">
        <v>1</v>
      </c>
      <c r="E32" s="17">
        <v>0</v>
      </c>
      <c r="F32" s="17">
        <f t="shared" si="2"/>
        <v>0</v>
      </c>
      <c r="G32" s="17">
        <f t="shared" si="0"/>
        <v>0</v>
      </c>
      <c r="H32" s="17">
        <f t="shared" si="1"/>
        <v>0</v>
      </c>
    </row>
    <row r="33" spans="1:8" ht="79.5" customHeight="1">
      <c r="A33" s="36">
        <v>7</v>
      </c>
      <c r="B33" s="33" t="s">
        <v>46</v>
      </c>
      <c r="C33" s="32" t="s">
        <v>20</v>
      </c>
      <c r="D33" s="25">
        <v>1</v>
      </c>
      <c r="E33" s="17">
        <v>0</v>
      </c>
      <c r="F33" s="17">
        <f t="shared" si="2"/>
        <v>0</v>
      </c>
      <c r="G33" s="17">
        <f t="shared" si="0"/>
        <v>0</v>
      </c>
      <c r="H33" s="17">
        <f t="shared" si="1"/>
        <v>0</v>
      </c>
    </row>
    <row r="34" spans="1:8" ht="83.25" customHeight="1">
      <c r="A34" s="36">
        <v>8</v>
      </c>
      <c r="B34" s="33" t="s">
        <v>47</v>
      </c>
      <c r="C34" s="32" t="s">
        <v>20</v>
      </c>
      <c r="D34" s="25">
        <v>2</v>
      </c>
      <c r="E34" s="17">
        <v>0</v>
      </c>
      <c r="F34" s="17">
        <f t="shared" si="2"/>
        <v>0</v>
      </c>
      <c r="G34" s="17">
        <f t="shared" si="0"/>
        <v>0</v>
      </c>
      <c r="H34" s="17">
        <f t="shared" si="1"/>
        <v>0</v>
      </c>
    </row>
    <row r="35" spans="1:8" ht="91.5" customHeight="1">
      <c r="A35" s="36">
        <v>9</v>
      </c>
      <c r="B35" s="33" t="s">
        <v>48</v>
      </c>
      <c r="C35" s="32" t="s">
        <v>20</v>
      </c>
      <c r="D35" s="25">
        <v>2</v>
      </c>
      <c r="E35" s="17">
        <v>0</v>
      </c>
      <c r="F35" s="17">
        <f t="shared" si="2"/>
        <v>0</v>
      </c>
      <c r="G35" s="17">
        <f t="shared" si="0"/>
        <v>0</v>
      </c>
      <c r="H35" s="17">
        <f t="shared" si="1"/>
        <v>0</v>
      </c>
    </row>
    <row r="36" spans="1:8" ht="80.25" customHeight="1">
      <c r="A36" s="36">
        <v>10</v>
      </c>
      <c r="B36" s="34" t="s">
        <v>49</v>
      </c>
      <c r="C36" s="32" t="s">
        <v>20</v>
      </c>
      <c r="D36" s="25">
        <v>1</v>
      </c>
      <c r="E36" s="17">
        <v>0</v>
      </c>
      <c r="F36" s="17">
        <f t="shared" si="2"/>
        <v>0</v>
      </c>
      <c r="G36" s="17">
        <f t="shared" si="0"/>
        <v>0</v>
      </c>
      <c r="H36" s="17">
        <f t="shared" si="1"/>
        <v>0</v>
      </c>
    </row>
    <row r="37" spans="1:8" ht="84" customHeight="1">
      <c r="A37" s="36">
        <v>11</v>
      </c>
      <c r="B37" s="33" t="s">
        <v>50</v>
      </c>
      <c r="C37" s="32" t="s">
        <v>20</v>
      </c>
      <c r="D37" s="25">
        <v>1</v>
      </c>
      <c r="E37" s="17">
        <v>0</v>
      </c>
      <c r="F37" s="17">
        <f t="shared" si="2"/>
        <v>0</v>
      </c>
      <c r="G37" s="17">
        <f t="shared" si="0"/>
        <v>0</v>
      </c>
      <c r="H37" s="17">
        <f t="shared" si="1"/>
        <v>0</v>
      </c>
    </row>
    <row r="38" spans="1:8" ht="180" customHeight="1">
      <c r="A38" s="36">
        <v>12</v>
      </c>
      <c r="B38" s="33" t="s">
        <v>51</v>
      </c>
      <c r="C38" s="32" t="s">
        <v>20</v>
      </c>
      <c r="D38" s="25">
        <v>1</v>
      </c>
      <c r="E38" s="17">
        <v>0</v>
      </c>
      <c r="F38" s="17">
        <f t="shared" si="2"/>
        <v>0</v>
      </c>
      <c r="G38" s="17">
        <f t="shared" si="0"/>
        <v>0</v>
      </c>
      <c r="H38" s="17">
        <f t="shared" si="1"/>
        <v>0</v>
      </c>
    </row>
    <row r="39" spans="1:8" ht="30.75" customHeight="1">
      <c r="A39" s="37"/>
      <c r="B39" s="38" t="s">
        <v>36</v>
      </c>
      <c r="C39" s="39"/>
      <c r="D39" s="39"/>
      <c r="E39" s="39"/>
      <c r="F39" s="39"/>
      <c r="G39" s="39"/>
      <c r="H39" s="40"/>
    </row>
    <row r="40" spans="1:8" ht="19.5" customHeight="1">
      <c r="A40" s="26"/>
      <c r="B40" s="48" t="s">
        <v>53</v>
      </c>
      <c r="C40" s="48"/>
      <c r="D40" s="48"/>
      <c r="E40" s="48"/>
      <c r="F40" s="48"/>
      <c r="G40" s="48"/>
      <c r="H40" s="29">
        <f>H38+H37+H36+H35+H34+H33+H32+H31+H30+H29+H28+H27</f>
        <v>0</v>
      </c>
    </row>
    <row r="41" spans="1:8" ht="19.5" customHeight="1">
      <c r="A41" s="26"/>
      <c r="B41" s="49" t="s">
        <v>8</v>
      </c>
      <c r="C41" s="49"/>
      <c r="D41" s="49"/>
      <c r="E41" s="49"/>
      <c r="F41" s="49"/>
      <c r="G41" s="49"/>
      <c r="H41" s="49">
        <f>D41*G41</f>
        <v>0</v>
      </c>
    </row>
    <row r="42" spans="1:8" ht="19.5" customHeight="1">
      <c r="A42" s="26"/>
      <c r="B42" s="41" t="s">
        <v>27</v>
      </c>
      <c r="C42" s="41"/>
      <c r="D42" s="41"/>
      <c r="E42" s="41"/>
      <c r="F42" s="14" t="s">
        <v>9</v>
      </c>
      <c r="G42" s="24">
        <v>0.1</v>
      </c>
      <c r="H42" s="17">
        <f>+H40*G42</f>
        <v>0</v>
      </c>
    </row>
    <row r="43" spans="1:8" ht="19.5" customHeight="1">
      <c r="A43" s="26"/>
      <c r="B43" s="41" t="s">
        <v>10</v>
      </c>
      <c r="C43" s="41"/>
      <c r="D43" s="41"/>
      <c r="E43" s="41"/>
      <c r="F43" s="14" t="s">
        <v>9</v>
      </c>
      <c r="G43" s="24">
        <v>0.05</v>
      </c>
      <c r="H43" s="17">
        <f>H40*G43</f>
        <v>0</v>
      </c>
    </row>
    <row r="44" spans="1:8" ht="19.5" customHeight="1">
      <c r="A44" s="26"/>
      <c r="B44" s="41" t="s">
        <v>11</v>
      </c>
      <c r="C44" s="41"/>
      <c r="D44" s="41"/>
      <c r="E44" s="41"/>
      <c r="F44" s="14" t="s">
        <v>9</v>
      </c>
      <c r="G44" s="24">
        <v>0.03</v>
      </c>
      <c r="H44" s="17">
        <f>H40*G44</f>
        <v>0</v>
      </c>
    </row>
    <row r="45" spans="1:8" ht="19.5" customHeight="1">
      <c r="A45" s="26"/>
      <c r="B45" s="41" t="s">
        <v>12</v>
      </c>
      <c r="C45" s="41"/>
      <c r="D45" s="41"/>
      <c r="E45" s="41"/>
      <c r="F45" s="14" t="s">
        <v>9</v>
      </c>
      <c r="G45" s="24">
        <v>0.04</v>
      </c>
      <c r="H45" s="17">
        <f>H40*G45</f>
        <v>0</v>
      </c>
    </row>
    <row r="46" spans="1:8" ht="19.5" customHeight="1">
      <c r="A46" s="26"/>
      <c r="B46" s="41" t="s">
        <v>28</v>
      </c>
      <c r="C46" s="41"/>
      <c r="D46" s="41"/>
      <c r="E46" s="41"/>
      <c r="F46" s="14" t="s">
        <v>9</v>
      </c>
      <c r="G46" s="24">
        <v>0.01</v>
      </c>
      <c r="H46" s="17">
        <f>H40*G46</f>
        <v>0</v>
      </c>
    </row>
    <row r="47" spans="1:8" ht="19.5" customHeight="1">
      <c r="A47" s="26"/>
      <c r="B47" s="41" t="s">
        <v>13</v>
      </c>
      <c r="C47" s="41"/>
      <c r="D47" s="41"/>
      <c r="E47" s="41"/>
      <c r="F47" s="14" t="s">
        <v>9</v>
      </c>
      <c r="G47" s="24">
        <v>0.05</v>
      </c>
      <c r="H47" s="17">
        <f>H40*G47</f>
        <v>0</v>
      </c>
    </row>
    <row r="48" spans="1:8" ht="19.5" customHeight="1">
      <c r="A48" s="26"/>
      <c r="B48" s="41" t="s">
        <v>29</v>
      </c>
      <c r="C48" s="41"/>
      <c r="D48" s="41"/>
      <c r="E48" s="41"/>
      <c r="F48" s="14" t="s">
        <v>9</v>
      </c>
      <c r="G48" s="24">
        <v>0.05</v>
      </c>
      <c r="H48" s="17">
        <f>H40*G48</f>
        <v>0</v>
      </c>
    </row>
    <row r="49" spans="1:8" ht="19.5" customHeight="1">
      <c r="A49" s="26"/>
      <c r="B49" s="41" t="s">
        <v>30</v>
      </c>
      <c r="C49" s="41"/>
      <c r="D49" s="41"/>
      <c r="E49" s="41"/>
      <c r="F49" s="14" t="s">
        <v>9</v>
      </c>
      <c r="G49" s="24">
        <v>0.18</v>
      </c>
      <c r="H49" s="17">
        <f>H42*G49</f>
        <v>0</v>
      </c>
    </row>
    <row r="50" spans="1:8" ht="19.5" customHeight="1">
      <c r="A50" s="26"/>
      <c r="B50" s="41" t="s">
        <v>14</v>
      </c>
      <c r="C50" s="41"/>
      <c r="D50" s="41"/>
      <c r="E50" s="41"/>
      <c r="F50" s="14" t="s">
        <v>9</v>
      </c>
      <c r="G50" s="24">
        <v>0.001</v>
      </c>
      <c r="H50" s="17">
        <f>H40*G50</f>
        <v>0</v>
      </c>
    </row>
    <row r="51" spans="1:8" ht="19.5" customHeight="1">
      <c r="A51" s="26"/>
      <c r="B51" s="41" t="s">
        <v>19</v>
      </c>
      <c r="C51" s="41"/>
      <c r="D51" s="41"/>
      <c r="E51" s="41"/>
      <c r="F51" s="14" t="s">
        <v>9</v>
      </c>
      <c r="G51" s="24">
        <v>0.01</v>
      </c>
      <c r="H51" s="17">
        <f>H40*G51</f>
        <v>0</v>
      </c>
    </row>
    <row r="52" spans="1:8" ht="19.5" customHeight="1">
      <c r="A52" s="52" t="s">
        <v>31</v>
      </c>
      <c r="B52" s="53"/>
      <c r="C52" s="53"/>
      <c r="D52" s="53"/>
      <c r="E52" s="53"/>
      <c r="F52" s="53"/>
      <c r="G52" s="53"/>
      <c r="H52" s="31">
        <f>H51+H50+H49+H48+H47+H46+H45+H44+H43+H42+H40</f>
        <v>0</v>
      </c>
    </row>
    <row r="53" spans="1:8" ht="19.5" customHeight="1">
      <c r="A53" s="54" t="s">
        <v>21</v>
      </c>
      <c r="B53" s="54"/>
      <c r="C53" s="54"/>
      <c r="D53" s="54"/>
      <c r="E53" s="54"/>
      <c r="F53" s="54"/>
      <c r="G53" s="54"/>
      <c r="H53" s="30">
        <f>H52+H24</f>
        <v>0</v>
      </c>
    </row>
    <row r="54" spans="1:8" ht="19.5" customHeight="1">
      <c r="A54" s="54" t="s">
        <v>16</v>
      </c>
      <c r="B54" s="54"/>
      <c r="C54" s="54"/>
      <c r="D54" s="54"/>
      <c r="E54" s="54"/>
      <c r="F54" s="54"/>
      <c r="G54" s="54"/>
      <c r="H54" s="54"/>
    </row>
    <row r="55" spans="1:8" ht="45.75" customHeight="1">
      <c r="A55" s="55" t="s">
        <v>17</v>
      </c>
      <c r="B55" s="55"/>
      <c r="C55" s="55"/>
      <c r="D55" s="55"/>
      <c r="E55" s="55"/>
      <c r="F55" s="55"/>
      <c r="G55" s="55"/>
      <c r="H55" s="55"/>
    </row>
    <row r="56" spans="1:8" ht="9.75" customHeight="1">
      <c r="A56" s="15"/>
      <c r="B56" s="15"/>
      <c r="C56" s="15"/>
      <c r="D56" s="15"/>
      <c r="E56" s="15"/>
      <c r="F56" s="15"/>
      <c r="G56" s="15"/>
      <c r="H56" s="15"/>
    </row>
    <row r="57" spans="2:8" ht="15" customHeight="1">
      <c r="B57" s="56" t="s">
        <v>22</v>
      </c>
      <c r="C57" s="47"/>
      <c r="D57" s="47"/>
      <c r="E57" s="47"/>
      <c r="F57" s="47"/>
      <c r="G57" s="47"/>
      <c r="H57" s="47"/>
    </row>
    <row r="58" spans="3:6" ht="19.5" customHeight="1">
      <c r="C58" s="47" t="s">
        <v>23</v>
      </c>
      <c r="D58" s="47"/>
      <c r="E58" s="47"/>
      <c r="F58" s="47"/>
    </row>
    <row r="59" ht="9.75" customHeight="1"/>
    <row r="60" spans="3:6" ht="19.5" customHeight="1">
      <c r="C60" s="47" t="s">
        <v>18</v>
      </c>
      <c r="D60" s="47"/>
      <c r="E60" s="47"/>
      <c r="F60" s="47"/>
    </row>
    <row r="61" spans="3:6" ht="19.5" customHeight="1">
      <c r="C61" s="47" t="s">
        <v>24</v>
      </c>
      <c r="D61" s="47"/>
      <c r="E61" s="47"/>
      <c r="F61" s="47"/>
    </row>
    <row r="62" ht="13.5" customHeight="1"/>
    <row r="63" ht="3.75" customHeight="1"/>
  </sheetData>
  <sheetProtection/>
  <mergeCells count="42">
    <mergeCell ref="A8:H8"/>
    <mergeCell ref="A26:H26"/>
    <mergeCell ref="A25:H25"/>
    <mergeCell ref="A11:A24"/>
    <mergeCell ref="B39:H39"/>
    <mergeCell ref="B20:E20"/>
    <mergeCell ref="B21:E21"/>
    <mergeCell ref="B23:E23"/>
    <mergeCell ref="B15:E15"/>
    <mergeCell ref="B16:E16"/>
    <mergeCell ref="B57:H57"/>
    <mergeCell ref="C58:F58"/>
    <mergeCell ref="B48:E48"/>
    <mergeCell ref="B49:E49"/>
    <mergeCell ref="B47:E47"/>
    <mergeCell ref="B50:E50"/>
    <mergeCell ref="B44:E44"/>
    <mergeCell ref="B45:E45"/>
    <mergeCell ref="B46:E46"/>
    <mergeCell ref="B24:G24"/>
    <mergeCell ref="C60:F60"/>
    <mergeCell ref="B51:E51"/>
    <mergeCell ref="A52:G52"/>
    <mergeCell ref="A53:G53"/>
    <mergeCell ref="A54:H54"/>
    <mergeCell ref="A55:H55"/>
    <mergeCell ref="B1:H1"/>
    <mergeCell ref="C3:H3"/>
    <mergeCell ref="C5:H5"/>
    <mergeCell ref="B12:G12"/>
    <mergeCell ref="B13:H13"/>
    <mergeCell ref="C61:F61"/>
    <mergeCell ref="B40:G40"/>
    <mergeCell ref="B41:H41"/>
    <mergeCell ref="B42:E42"/>
    <mergeCell ref="B43:E43"/>
    <mergeCell ref="B11:H11"/>
    <mergeCell ref="B17:E17"/>
    <mergeCell ref="B18:E18"/>
    <mergeCell ref="B19:E19"/>
    <mergeCell ref="B22:E22"/>
    <mergeCell ref="B14:E14"/>
  </mergeCells>
  <printOptions horizontalCentered="1"/>
  <pageMargins left="0.19652777777777777" right="0.2361111111111111" top="0.6694444444444444" bottom="0.6694444444444444" header="0.5118055555555555" footer="0.5118055555555555"/>
  <pageSetup horizontalDpi="300" verticalDpi="300" orientation="landscape" scale="38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Nicaury Maria Aguasvivas Villanueva - Asist. de compras</dc:creator>
  <cp:keywords/>
  <dc:description/>
  <cp:lastModifiedBy>Magdalena Leyba - Encargada OAI</cp:lastModifiedBy>
  <dcterms:created xsi:type="dcterms:W3CDTF">2019-04-08T16:34:02Z</dcterms:created>
  <dcterms:modified xsi:type="dcterms:W3CDTF">2022-12-12T19:34:20Z</dcterms:modified>
  <cp:category/>
  <cp:version/>
  <cp:contentType/>
  <cp:contentStatus/>
</cp:coreProperties>
</file>