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1" sheetId="1" r:id="rId1"/>
  </sheets>
  <definedNames>
    <definedName name="_xlnm.Print_Area" localSheetId="0">'1'!$A$1:$I$132</definedName>
    <definedName name="_xlnm.Print_Titles" localSheetId="0">'1'!$1:$7</definedName>
    <definedName name="Excel_BuiltIn_Print_Area" localSheetId="0">'1'!$B$1:$I$132</definedName>
  </definedNames>
  <calcPr fullCalcOnLoad="1"/>
</workbook>
</file>

<file path=xl/sharedStrings.xml><?xml version="1.0" encoding="utf-8"?>
<sst xmlns="http://schemas.openxmlformats.org/spreadsheetml/2006/main" count="297" uniqueCount="109">
  <si>
    <r>
      <t>SNCC.F.0033</t>
    </r>
    <r>
      <rPr>
        <sz val="14"/>
        <rFont val="Times New Roman"/>
        <family val="1"/>
      </rPr>
      <t xml:space="preserve"> Formulario de Oferta Económica</t>
    </r>
  </si>
  <si>
    <r>
      <t xml:space="preserve">Referencia: </t>
    </r>
    <r>
      <rPr>
        <sz val="13"/>
        <rFont val="Times New Roman"/>
        <family val="1"/>
      </rPr>
      <t xml:space="preserve"> Proceso de Comparación de Precios (ITLA-CCC-CP-2018-0004) para la Remodelaciones de Áreas Académicas, Administrativas y Diseño y Construcción de Depósito de Acopio de Basura para el Instituto Tecnológico de las Américas.</t>
    </r>
  </si>
  <si>
    <t>Nombre del Oferente: _______________________________________________</t>
  </si>
  <si>
    <t>Lote</t>
  </si>
  <si>
    <t xml:space="preserve">Descripción </t>
  </si>
  <si>
    <t>Unidad de Medida</t>
  </si>
  <si>
    <t>Cantidad</t>
  </si>
  <si>
    <t>Precio Unitario</t>
  </si>
  <si>
    <t>Impuestos</t>
  </si>
  <si>
    <t>Precio Unitario Final</t>
  </si>
  <si>
    <t>Total RD$</t>
  </si>
  <si>
    <t>PROYECTO: REMODELACIÓN COMEDOR ITLA, ÁREA ESTUDIANTES Y ADMINISTRATIVOS</t>
  </si>
  <si>
    <t>TRABAJOS PRELIMINARES</t>
  </si>
  <si>
    <t>Remoción muro de Sheetrock</t>
  </si>
  <si>
    <t>m²</t>
  </si>
  <si>
    <t>ESTRUCTURA LIGERA</t>
  </si>
  <si>
    <t xml:space="preserve">Confección muro doble cara de Sheetrock </t>
  </si>
  <si>
    <t>Zócalos</t>
  </si>
  <si>
    <t>ml</t>
  </si>
  <si>
    <t>Suministro e instalación de Plafones área comedor Empleados</t>
  </si>
  <si>
    <t>Suministro e instalación de Plafones área comedor Estudiantes</t>
  </si>
  <si>
    <t>INSTALACIONES SANITARIAS</t>
  </si>
  <si>
    <t>Suministro e Instalación de fregaderos. Requiere presentación de ficha técnica del producto, para fines de aprobación.</t>
  </si>
  <si>
    <t>Unidad</t>
  </si>
  <si>
    <t>INSTALACIONES ELÉCTRICAS</t>
  </si>
  <si>
    <t>Suministro e instalación de Luminarias tipo: Panel LED 45W, 3,600 Lumen, tamaño 60x60 cm, vida útil 30,000h, voltaje AC 85-265V</t>
  </si>
  <si>
    <t>Conexiones y toma corrientes dobles. Requiere levantamiento de las áreas.</t>
  </si>
  <si>
    <t>PA</t>
  </si>
  <si>
    <t>TERMINACIÓN DE SUPERFICIES</t>
  </si>
  <si>
    <t xml:space="preserve">Pintura acrílica interior dos manos en muros (Área estudiantes) </t>
  </si>
  <si>
    <t>Pintura acrílica interior dos manos en muros (Área Empleados)</t>
  </si>
  <si>
    <t>Suministro e instalación de Laminado de puertas y Ventanas, Áreas: comedor Estudiante / Administrativo, Requiere Levantamiento puertas y ventanas actuales y presentación de ficha técnica del material que se va instalar, para fines de aprobación</t>
  </si>
  <si>
    <t>P2</t>
  </si>
  <si>
    <t>ESTRUCTURAS MODULARES</t>
  </si>
  <si>
    <t>Cantidad: 2) Set de cocina (Comedor 1 y 2) Gabinetes de piso, acabado color álamo, Material aglomerado hidrófugo melanina, bisagras estándar acero inoxidable, tiradores de barra, acero inoxidable, corredera de gaveta de bandeja con frenos. Tope de granito Natural Gama Blanca Cristal. Cerraduras Tipo Llavín Estándar para Cierres de Gabinetes. Zócalo PVC acabado color plata mate Incluye Suministro e Instalación. (Requiere Levantamiento del área y Aprobación de Diseño)</t>
  </si>
  <si>
    <t>EQUIPAMENTO</t>
  </si>
  <si>
    <t>Suministro e Instalación de Smart TV 40’’ Resolución: 1920 x 1080, Conectividad: USB, HDMI, con conexión a Wifi, Audio: dolby digital plus / dolby pulse SRS theater sound.</t>
  </si>
  <si>
    <t>SEÑALIZACIONES E IMPRESOS</t>
  </si>
  <si>
    <t>Imágenes full color rotulada adhesivo (paredes Interiores área comedor estudiantes y administrativos) Solicitar suministro de Diseño. Requiere aprobación antes del montaje.</t>
  </si>
  <si>
    <t>PA.</t>
  </si>
  <si>
    <t>Letreros en Sintra 31.5" x 5.90" (80x15cm) </t>
  </si>
  <si>
    <t>COSTOS INDIRECTOS</t>
  </si>
  <si>
    <t xml:space="preserve">Dirección Técnica </t>
  </si>
  <si>
    <t>Porcentaje</t>
  </si>
  <si>
    <t>Dirección Administrativa</t>
  </si>
  <si>
    <t>Transporte</t>
  </si>
  <si>
    <t>Seguros y Fianzas</t>
  </si>
  <si>
    <t>Imprevistos</t>
  </si>
  <si>
    <t>ITBIS (18%)</t>
  </si>
  <si>
    <t>CODIA</t>
  </si>
  <si>
    <t>VALOR TOTAL DEL LOTE 1</t>
  </si>
  <si>
    <t xml:space="preserve">PROYECTO: REMODELACIÓN ÁREA DE ADMISIONES </t>
  </si>
  <si>
    <t>Remoción puerta</t>
  </si>
  <si>
    <t>Bote de materiales</t>
  </si>
  <si>
    <t>Confección Hueco de puerta</t>
  </si>
  <si>
    <t xml:space="preserve">TERMINACIÓN DE SUPERFICIES </t>
  </si>
  <si>
    <t xml:space="preserve">Confección Muro doble cara de Sheetrock </t>
  </si>
  <si>
    <t>Pintura interior acrílica, interior dos manos en muros.</t>
  </si>
  <si>
    <t>Suministro plafón fibra mineral 2x2, no incluye estructura de soporte</t>
  </si>
  <si>
    <t>Suministro e instalación de Zócalos</t>
  </si>
  <si>
    <t>CERRAMIENTOS</t>
  </si>
  <si>
    <t>Instalación Puerta abisagrada P40 hermética en aluminio y vidrio laminado transparente de 3/8 de grosor de 0.90 x 2.10 metros.</t>
  </si>
  <si>
    <t>Confección de división flotante en cristales de seguridad templados de 10mm, de espesor, canteados con brillo en todo el perímetro, sostenida por conectores y herrajes de acero inoxidable: 1 x Puerta de 0.90 x 2.10 metros, 1 x panel fijo con perforación para caja 1.30 x 1.40 metros.</t>
  </si>
  <si>
    <t>Tomacorriente doble</t>
  </si>
  <si>
    <t xml:space="preserve">Salida Data </t>
  </si>
  <si>
    <t>VALOR TOTAL DEL LOTE 2</t>
  </si>
  <si>
    <t xml:space="preserve">PROYECTO: REMODELACIÓN PISOS ÁREA ACADÉMICO Y REGISTRO </t>
  </si>
  <si>
    <t>Remoción de alfombra, incluye bote de escombros.</t>
  </si>
  <si>
    <t>Demolición de piso existente, incluye bote de escombros.</t>
  </si>
  <si>
    <t>RECUBRIMIENTOS</t>
  </si>
  <si>
    <t>Suministro e instalación, Porcelanato 40cm x 40cm, anti hongo y anti mancha. Color Crema Marfil. Modelo a Elegir. Se requiere  aprobación.</t>
  </si>
  <si>
    <t>Suministro e instalación, Zócalos de Porcelanato antihongo y antimancha. Color crema marfil</t>
  </si>
  <si>
    <t>VALOR TOTAL DEL LOTE 3</t>
  </si>
  <si>
    <t xml:space="preserve">PROYECTO: REMODELACIÓN SALÓN DE PROFESORES </t>
  </si>
  <si>
    <t>TERMINACIÓN DE SUPERFICIE</t>
  </si>
  <si>
    <t xml:space="preserve">Pintura interior acrílica 2 manos. (Requiere aprobación de colores) </t>
  </si>
  <si>
    <t>Rotulación Imágenes full color rotulada adhesivo (paredes Interiores área Salón de profesores) Solicitar suministro de Diseño. Requiere aprobación antes del montaje.</t>
  </si>
  <si>
    <t>VALOR TOTAL DEL LOTE 4</t>
  </si>
  <si>
    <t>Proyecto: Diseño y Construcción de Depósito de Acopio de Basura de 8.00 mt x 9.00 mt (72 MTS 2)</t>
  </si>
  <si>
    <t>Requerimientos de Diseño: Presentación de juego de planos completo:</t>
  </si>
  <si>
    <t>Planta de ubicación y localización</t>
  </si>
  <si>
    <t>Planta de conjunto</t>
  </si>
  <si>
    <t>Planos arquitectónico - Planta de techo</t>
  </si>
  <si>
    <t>Elevaciones</t>
  </si>
  <si>
    <t xml:space="preserve">Corte arquitectónicos o secciones </t>
  </si>
  <si>
    <t>Planos de detalles constructivos</t>
  </si>
  <si>
    <t xml:space="preserve">Planos de instalaciones eléctricos </t>
  </si>
  <si>
    <t>Planos de instalaciones Sanitarios</t>
  </si>
  <si>
    <t>Planos de instalaciones mecánicas</t>
  </si>
  <si>
    <t>Presupuesto</t>
  </si>
  <si>
    <t>Análisis de costos unitarios (costos indirectos incluidos)</t>
  </si>
  <si>
    <t>Descripción del Depósito a Diseñar:</t>
  </si>
  <si>
    <t>Sistema aporticado: Cemento, arena, acero, puerta enrollable (para entrada peatonal con carretillas), puerta enrollable para el retiro de basura con camión compactador.</t>
  </si>
  <si>
    <t>Acabado Interior: En Porcelanato de piso y pared. Llave tipo chorro de agua potable (con acometida).</t>
  </si>
  <si>
    <t>Energía Eléctrica: Tomacorrientes (en interior), Luminarias (interior y exterior), instalaciones de aires acondicionados (consola en techo).</t>
  </si>
  <si>
    <t>Acabado de exterior: empañete rustico de paredes perimetrales. Paredes perimetrales de piso a antepecho sin vuelo.</t>
  </si>
  <si>
    <t>Área de Acceso Vehicular: Tipo rampa con desagüe (contenes) hacia el área de séptico y filtrante para recoger los residuos líquidos que se generen dentro y fuera del depósito. Delimitar entrada de camión con paragomas.</t>
  </si>
  <si>
    <t>Área de Acceso peatonal con Carretilla: Trabajos de acera para la movilidad de la carretilla.</t>
  </si>
  <si>
    <t>Tiempo de ejecución: 60 días calendario (considerar fines de semana y días festivos). Levantamiento del área obligatorio.</t>
  </si>
  <si>
    <t>VALOR TOTAL DEL LOTE 5</t>
  </si>
  <si>
    <t xml:space="preserve">VALOR  TOTAL DE LA OFERTA: RD$  </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</si>
  <si>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</si>
  <si>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</si>
  <si>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 xml:space="preserve">Nota : </t>
    </r>
    <r>
      <rPr>
        <sz val="12"/>
        <rFont val="Times New Roman"/>
        <family val="1"/>
      </rPr>
      <t>Forma parte integral de este documento la convocatoria de este proceso.</t>
    </r>
  </si>
  <si>
    <r>
      <t>Nota:</t>
    </r>
    <r>
      <rPr>
        <sz val="10"/>
        <rFont val="Arial  "/>
        <family val="2"/>
      </rPr>
      <t xml:space="preserve"> Forma parte integral de este documento la convocatoria de este proceso.</t>
    </r>
  </si>
  <si>
    <r>
      <t xml:space="preserve">Tiempo de vigencia de esta oferta:  </t>
    </r>
    <r>
      <rPr>
        <sz val="12"/>
        <rFont val="Times New Roman"/>
        <family val="1"/>
      </rPr>
      <t>12 meses</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</si>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</sst>
</file>

<file path=xl/styles.xml><?xml version="1.0" encoding="utf-8"?>
<styleSheet xmlns="http://schemas.openxmlformats.org/spreadsheetml/2006/main">
  <numFmts count="3">
    <numFmt numFmtId="164" formatCode="GENERAL"/>
    <numFmt numFmtId="165" formatCode="[$RD$-1C0A]\ #,##0.00;\-[$RD$-1C0A]\ #,##0.00"/>
    <numFmt numFmtId="166" formatCode="0.00%"/>
  </numFmts>
  <fonts count="25">
    <font>
      <sz val="10"/>
      <name val="Arial"/>
      <family val="2"/>
    </font>
    <font>
      <sz val="10"/>
      <name val="Verdana"/>
      <family val="2"/>
    </font>
    <font>
      <sz val="11"/>
      <name val="Times New Roman"/>
      <family val="1"/>
    </font>
    <font>
      <b/>
      <sz val="11"/>
      <name val="Times New Roman"/>
      <family val="1"/>
    </font>
    <font>
      <sz val="12"/>
      <name val="Arial  "/>
      <family val="2"/>
    </font>
    <font>
      <sz val="10"/>
      <name val="Arial  "/>
      <family val="2"/>
    </font>
    <font>
      <sz val="14"/>
      <name val="Times New Roman"/>
      <family val="1"/>
    </font>
    <font>
      <b/>
      <sz val="13"/>
      <name val="Times New Roman"/>
      <family val="1"/>
    </font>
    <font>
      <sz val="13"/>
      <name val="Times New Roman"/>
      <family val="1"/>
    </font>
    <font>
      <sz val="12"/>
      <name val="Arial"/>
      <family val="2"/>
    </font>
    <font>
      <b/>
      <sz val="11"/>
      <color indexed="9"/>
      <name val="Times New Roman"/>
      <family val="1"/>
    </font>
    <font>
      <b/>
      <sz val="12"/>
      <name val="Arial  "/>
      <family val="2"/>
    </font>
    <font>
      <b/>
      <sz val="10"/>
      <name val="Arial"/>
      <family val="2"/>
    </font>
    <font>
      <b/>
      <sz val="10"/>
      <name val="Arial  "/>
      <family val="2"/>
    </font>
    <font>
      <b/>
      <sz val="11"/>
      <color indexed="8"/>
      <name val="Times New Roman"/>
      <family val="1"/>
    </font>
    <font>
      <sz val="11"/>
      <color indexed="8"/>
      <name val="Times New Roman"/>
      <family val="1"/>
    </font>
    <font>
      <b/>
      <sz val="11"/>
      <color indexed="12"/>
      <name val="Times New Roman"/>
      <family val="1"/>
    </font>
    <font>
      <b/>
      <i/>
      <sz val="11"/>
      <name val="Times New Roman"/>
      <family val="1"/>
    </font>
    <font>
      <sz val="12"/>
      <color indexed="8"/>
      <name val="Arial  "/>
      <family val="2"/>
    </font>
    <font>
      <sz val="12"/>
      <name val="Times New Roman"/>
      <family val="1"/>
    </font>
    <font>
      <u val="single"/>
      <sz val="10"/>
      <name val="Arial  "/>
      <family val="2"/>
    </font>
    <font>
      <i/>
      <sz val="11"/>
      <color indexed="8"/>
      <name val="Times New Roman"/>
      <family val="1"/>
    </font>
    <font>
      <i/>
      <sz val="12"/>
      <color indexed="8"/>
      <name val="Arial  "/>
      <family val="2"/>
    </font>
    <font>
      <i/>
      <sz val="11"/>
      <color indexed="8"/>
      <name val="Arial  "/>
      <family val="2"/>
    </font>
    <font>
      <sz val="11"/>
      <color indexed="8"/>
      <name val="Arial  "/>
      <family val="2"/>
    </font>
  </fonts>
  <fills count="7">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0" fillId="0" borderId="0">
      <alignment/>
      <protection/>
    </xf>
  </cellStyleXfs>
  <cellXfs count="69">
    <xf numFmtId="164" fontId="0" fillId="0" borderId="0" xfId="0" applyAlignment="1">
      <alignment/>
    </xf>
    <xf numFmtId="164" fontId="2" fillId="0" borderId="0" xfId="0" applyFont="1" applyAlignment="1">
      <alignment/>
    </xf>
    <xf numFmtId="164" fontId="3" fillId="0" borderId="0" xfId="0" applyFont="1" applyAlignment="1">
      <alignment horizontal="center" vertical="center"/>
    </xf>
    <xf numFmtId="164" fontId="2" fillId="0" borderId="0" xfId="0" applyFont="1" applyAlignment="1">
      <alignment horizontal="center" vertical="center"/>
    </xf>
    <xf numFmtId="165" fontId="2" fillId="0" borderId="0" xfId="0" applyNumberFormat="1" applyFont="1" applyAlignment="1">
      <alignment horizontal="center" vertical="center"/>
    </xf>
    <xf numFmtId="164" fontId="4" fillId="0" borderId="0" xfId="0" applyFont="1" applyAlignment="1" applyProtection="1">
      <alignment horizontal="center"/>
      <protection/>
    </xf>
    <xf numFmtId="164" fontId="5" fillId="0" borderId="0" xfId="0" applyFont="1" applyAlignment="1" applyProtection="1">
      <alignment/>
      <protection/>
    </xf>
    <xf numFmtId="164" fontId="3" fillId="0" borderId="0" xfId="0" applyFont="1" applyBorder="1" applyAlignment="1">
      <alignment horizontal="center" vertical="center"/>
    </xf>
    <xf numFmtId="164" fontId="7" fillId="0" borderId="0" xfId="0" applyFont="1" applyAlignment="1">
      <alignment wrapText="1"/>
    </xf>
    <xf numFmtId="164" fontId="2" fillId="0" borderId="0" xfId="0" applyFont="1" applyAlignment="1" applyProtection="1">
      <alignment/>
      <protection locked="0"/>
    </xf>
    <xf numFmtId="164" fontId="3" fillId="0" borderId="0" xfId="0" applyFont="1" applyAlignment="1" applyProtection="1">
      <alignment horizontal="center" vertical="center"/>
      <protection locked="0"/>
    </xf>
    <xf numFmtId="164" fontId="2" fillId="0" borderId="0" xfId="0" applyFont="1" applyAlignment="1" applyProtection="1">
      <alignment horizontal="center" vertical="center"/>
      <protection locked="0"/>
    </xf>
    <xf numFmtId="164" fontId="2" fillId="0" borderId="0" xfId="0" applyFont="1" applyBorder="1" applyAlignment="1" applyProtection="1">
      <alignment horizontal="center" vertical="center"/>
      <protection locked="0"/>
    </xf>
    <xf numFmtId="164" fontId="4" fillId="0" borderId="0" xfId="0" applyFont="1" applyAlignment="1" applyProtection="1">
      <alignment horizontal="center"/>
      <protection locked="0"/>
    </xf>
    <xf numFmtId="164" fontId="9" fillId="0" borderId="0" xfId="0" applyFont="1" applyAlignment="1" applyProtection="1">
      <alignment/>
      <protection locked="0"/>
    </xf>
    <xf numFmtId="164" fontId="4" fillId="0" borderId="0" xfId="0" applyFont="1" applyAlignment="1" applyProtection="1">
      <alignment/>
      <protection locked="0"/>
    </xf>
    <xf numFmtId="164" fontId="10" fillId="2" borderId="1" xfId="0" applyFont="1" applyFill="1" applyBorder="1" applyAlignment="1">
      <alignment horizontal="center" vertical="center"/>
    </xf>
    <xf numFmtId="164"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xf>
    <xf numFmtId="164" fontId="11" fillId="0" borderId="0" xfId="0" applyFont="1" applyAlignment="1" applyProtection="1">
      <alignment horizontal="center"/>
      <protection/>
    </xf>
    <xf numFmtId="164" fontId="12" fillId="0" borderId="0" xfId="0" applyFont="1" applyAlignment="1">
      <alignment/>
    </xf>
    <xf numFmtId="164" fontId="13" fillId="0" borderId="0" xfId="0" applyFont="1" applyAlignment="1" applyProtection="1">
      <alignment/>
      <protection/>
    </xf>
    <xf numFmtId="164" fontId="14" fillId="3" borderId="1" xfId="0" applyFont="1" applyFill="1" applyBorder="1" applyAlignment="1" applyProtection="1">
      <alignment horizontal="center" vertical="center" wrapText="1"/>
      <protection/>
    </xf>
    <xf numFmtId="164" fontId="3" fillId="0" borderId="1" xfId="0" applyFont="1" applyBorder="1" applyAlignment="1">
      <alignment horizontal="center" vertical="center"/>
    </xf>
    <xf numFmtId="164" fontId="3" fillId="0" borderId="1" xfId="0" applyFont="1" applyBorder="1" applyAlignment="1">
      <alignment horizontal="center" vertical="center" wrapText="1"/>
    </xf>
    <xf numFmtId="164" fontId="3" fillId="3" borderId="1" xfId="0" applyFont="1" applyFill="1" applyBorder="1" applyAlignment="1">
      <alignment horizontal="center" vertical="center" wrapText="1"/>
    </xf>
    <xf numFmtId="164" fontId="2" fillId="0" borderId="1" xfId="0" applyFont="1" applyBorder="1" applyAlignment="1">
      <alignment horizontal="justify" vertical="center" wrapText="1"/>
    </xf>
    <xf numFmtId="164" fontId="2" fillId="0" borderId="1" xfId="0" applyFont="1" applyBorder="1" applyAlignment="1">
      <alignment horizontal="center" vertical="center" wrapText="1"/>
    </xf>
    <xf numFmtId="165" fontId="2" fillId="4" borderId="1" xfId="0" applyNumberFormat="1" applyFont="1" applyFill="1" applyBorder="1" applyAlignment="1" applyProtection="1">
      <alignment horizontal="center" vertical="center"/>
      <protection locked="0"/>
    </xf>
    <xf numFmtId="165" fontId="2" fillId="4" borderId="1" xfId="0" applyNumberFormat="1" applyFont="1" applyFill="1" applyBorder="1" applyAlignment="1" applyProtection="1">
      <alignment horizontal="center" vertical="center"/>
      <protection/>
    </xf>
    <xf numFmtId="164" fontId="14" fillId="0" borderId="1" xfId="0" applyFont="1" applyBorder="1" applyAlignment="1">
      <alignment horizontal="center" vertical="center"/>
    </xf>
    <xf numFmtId="164" fontId="15" fillId="0" borderId="1" xfId="0" applyFont="1" applyBorder="1" applyAlignment="1">
      <alignment horizontal="center" vertical="center" wrapText="1"/>
    </xf>
    <xf numFmtId="164" fontId="15" fillId="0" borderId="1" xfId="0" applyFont="1" applyBorder="1" applyAlignment="1">
      <alignment vertical="center"/>
    </xf>
    <xf numFmtId="164" fontId="15" fillId="0" borderId="1" xfId="0" applyFont="1" applyBorder="1" applyAlignment="1">
      <alignment horizontal="center" vertical="center"/>
    </xf>
    <xf numFmtId="164" fontId="14" fillId="0" borderId="1" xfId="0" applyFont="1" applyBorder="1" applyAlignment="1">
      <alignment horizontal="center" vertical="center" wrapText="1"/>
    </xf>
    <xf numFmtId="164" fontId="2" fillId="0" borderId="1" xfId="0" applyFont="1" applyBorder="1" applyAlignment="1">
      <alignment horizontal="left" vertical="center" wrapText="1"/>
    </xf>
    <xf numFmtId="166" fontId="15" fillId="0" borderId="1" xfId="0" applyNumberFormat="1" applyFont="1" applyBorder="1" applyAlignment="1">
      <alignment horizontal="center" vertical="center" wrapText="1"/>
    </xf>
    <xf numFmtId="164" fontId="3" fillId="5" borderId="1" xfId="0" applyFont="1" applyFill="1" applyBorder="1" applyAlignment="1">
      <alignment horizontal="right" vertical="center"/>
    </xf>
    <xf numFmtId="165" fontId="16" fillId="0" borderId="1" xfId="0" applyNumberFormat="1" applyFont="1" applyFill="1" applyBorder="1" applyAlignment="1" applyProtection="1">
      <alignment horizontal="center" vertical="center"/>
      <protection/>
    </xf>
    <xf numFmtId="165" fontId="16" fillId="4" borderId="1" xfId="0" applyNumberFormat="1" applyFont="1" applyFill="1" applyBorder="1" applyAlignment="1" applyProtection="1">
      <alignment horizontal="center" vertical="center"/>
      <protection/>
    </xf>
    <xf numFmtId="164" fontId="14" fillId="0" borderId="2" xfId="0" applyFont="1" applyBorder="1" applyAlignment="1">
      <alignment horizontal="left" vertical="center" wrapText="1"/>
    </xf>
    <xf numFmtId="164" fontId="15" fillId="0" borderId="3" xfId="0" applyFont="1" applyBorder="1" applyAlignment="1">
      <alignment horizontal="left" vertical="center" wrapText="1"/>
    </xf>
    <xf numFmtId="164" fontId="14" fillId="0" borderId="3" xfId="0" applyFont="1" applyBorder="1" applyAlignment="1">
      <alignment horizontal="left" vertical="center" wrapText="1"/>
    </xf>
    <xf numFmtId="164" fontId="15" fillId="0" borderId="4" xfId="0" applyFont="1" applyBorder="1" applyAlignment="1">
      <alignment horizontal="left" vertical="center" wrapText="1"/>
    </xf>
    <xf numFmtId="164" fontId="15" fillId="0" borderId="1" xfId="0" applyFont="1" applyBorder="1" applyAlignment="1">
      <alignment horizontal="left" vertical="center" wrapText="1"/>
    </xf>
    <xf numFmtId="164" fontId="3" fillId="0" borderId="1" xfId="0" applyFont="1" applyBorder="1" applyAlignment="1" applyProtection="1">
      <alignment horizontal="center" vertical="center"/>
      <protection/>
    </xf>
    <xf numFmtId="164" fontId="3" fillId="0" borderId="1" xfId="0" applyFont="1" applyBorder="1" applyAlignment="1">
      <alignment horizontal="left" vertical="center"/>
    </xf>
    <xf numFmtId="165" fontId="3" fillId="6" borderId="1" xfId="0" applyNumberFormat="1" applyFont="1" applyFill="1" applyBorder="1" applyAlignment="1">
      <alignment horizontal="center" vertical="center"/>
    </xf>
    <xf numFmtId="164" fontId="11" fillId="0" borderId="0" xfId="0" applyFont="1" applyAlignment="1" applyProtection="1">
      <alignment horizontal="center" vertical="center"/>
      <protection/>
    </xf>
    <xf numFmtId="164" fontId="13" fillId="0" borderId="0" xfId="0" applyFont="1" applyAlignment="1" applyProtection="1">
      <alignment horizontal="center" vertical="center"/>
      <protection/>
    </xf>
    <xf numFmtId="164" fontId="3" fillId="0" borderId="1" xfId="0" applyFont="1" applyBorder="1" applyAlignment="1" applyProtection="1">
      <alignment horizontal="center" vertical="center"/>
      <protection locked="0"/>
    </xf>
    <xf numFmtId="164" fontId="3" fillId="0" borderId="0" xfId="0" applyFont="1" applyAlignment="1" applyProtection="1">
      <alignment horizontal="center" vertical="center"/>
      <protection/>
    </xf>
    <xf numFmtId="164" fontId="15" fillId="4" borderId="0" xfId="0" applyFont="1" applyFill="1" applyBorder="1" applyAlignment="1" applyProtection="1">
      <alignment horizontal="center" vertical="top" wrapText="1"/>
      <protection locked="0"/>
    </xf>
    <xf numFmtId="164" fontId="17" fillId="0" borderId="0" xfId="0" applyFont="1" applyBorder="1" applyAlignment="1">
      <alignment horizontal="center" vertical="center" wrapText="1"/>
    </xf>
    <xf numFmtId="164" fontId="18" fillId="4" borderId="0" xfId="0" applyFont="1" applyFill="1" applyBorder="1" applyAlignment="1" applyProtection="1">
      <alignment horizontal="center" vertical="top" wrapText="1"/>
      <protection locked="0"/>
    </xf>
    <xf numFmtId="164" fontId="3" fillId="4" borderId="0" xfId="0" applyFont="1" applyFill="1" applyBorder="1" applyAlignment="1" applyProtection="1">
      <alignment horizontal="center"/>
      <protection/>
    </xf>
    <xf numFmtId="164" fontId="11" fillId="4" borderId="0" xfId="0" applyFont="1" applyFill="1" applyBorder="1" applyAlignment="1" applyProtection="1">
      <alignment horizontal="center"/>
      <protection/>
    </xf>
    <xf numFmtId="164" fontId="13" fillId="4" borderId="0" xfId="0" applyFont="1" applyFill="1" applyBorder="1" applyAlignment="1" applyProtection="1">
      <alignment horizontal="center"/>
      <protection/>
    </xf>
    <xf numFmtId="164" fontId="3" fillId="4" borderId="0" xfId="0" applyFont="1" applyFill="1" applyBorder="1" applyAlignment="1" applyProtection="1">
      <alignment horizontal="center"/>
      <protection locked="0"/>
    </xf>
    <xf numFmtId="164" fontId="11" fillId="4" borderId="0" xfId="0" applyFont="1" applyFill="1" applyBorder="1" applyAlignment="1" applyProtection="1">
      <alignment horizontal="center"/>
      <protection locked="0"/>
    </xf>
    <xf numFmtId="164" fontId="13" fillId="4" borderId="0" xfId="0" applyFont="1" applyFill="1" applyBorder="1" applyAlignment="1" applyProtection="1">
      <alignment horizontal="center"/>
      <protection locked="0"/>
    </xf>
    <xf numFmtId="164" fontId="21" fillId="4" borderId="0" xfId="0" applyFont="1" applyFill="1" applyBorder="1" applyAlignment="1" applyProtection="1">
      <alignment horizontal="center" vertical="top" wrapText="1"/>
      <protection locked="0"/>
    </xf>
    <xf numFmtId="164" fontId="22" fillId="4" borderId="0" xfId="0" applyFont="1" applyFill="1" applyBorder="1" applyAlignment="1" applyProtection="1">
      <alignment horizontal="center" vertical="top" wrapText="1"/>
      <protection locked="0"/>
    </xf>
    <xf numFmtId="164" fontId="23" fillId="4" borderId="0" xfId="0" applyFont="1" applyFill="1" applyBorder="1" applyAlignment="1" applyProtection="1">
      <alignment horizontal="center" vertical="top" wrapText="1"/>
      <protection locked="0"/>
    </xf>
    <xf numFmtId="164" fontId="2" fillId="0" borderId="0" xfId="0" applyFont="1" applyBorder="1" applyAlignment="1">
      <alignment horizontal="center" vertical="center"/>
    </xf>
    <xf numFmtId="164" fontId="4" fillId="4" borderId="0" xfId="0" applyFont="1" applyFill="1" applyAlignment="1" applyProtection="1">
      <alignment horizontal="center"/>
      <protection locked="0"/>
    </xf>
    <xf numFmtId="164" fontId="5" fillId="4" borderId="0" xfId="0" applyFont="1" applyFill="1" applyAlignment="1" applyProtection="1">
      <alignment horizontal="center"/>
      <protection locked="0"/>
    </xf>
    <xf numFmtId="164" fontId="24" fillId="4" borderId="0" xfId="0"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Percent" xfId="19"/>
    <cellStyle name="Normal 2" xfId="20"/>
    <cellStyle name="Normal 2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228600</xdr:rowOff>
    </xdr:from>
    <xdr:to>
      <xdr:col>2</xdr:col>
      <xdr:colOff>2886075</xdr:colOff>
      <xdr:row>2</xdr:row>
      <xdr:rowOff>428625</xdr:rowOff>
    </xdr:to>
    <xdr:pic>
      <xdr:nvPicPr>
        <xdr:cNvPr id="1" name="Picture 2"/>
        <xdr:cNvPicPr preferRelativeResize="1">
          <a:picLocks noChangeAspect="1"/>
        </xdr:cNvPicPr>
      </xdr:nvPicPr>
      <xdr:blipFill>
        <a:blip r:embed="rId1"/>
        <a:stretch>
          <a:fillRect/>
        </a:stretch>
      </xdr:blipFill>
      <xdr:spPr>
        <a:xfrm>
          <a:off x="1057275" y="228600"/>
          <a:ext cx="2628900" cy="714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Q132"/>
  <sheetViews>
    <sheetView showGridLines="0" tabSelected="1" view="pageBreakPreview" zoomScaleSheetLayoutView="100" workbookViewId="0" topLeftCell="A112">
      <selection activeCell="B102" sqref="B102"/>
    </sheetView>
  </sheetViews>
  <sheetFormatPr defaultColWidth="11.421875" defaultRowHeight="12.75" customHeight="1"/>
  <cols>
    <col min="1" max="1" width="6.00390625" style="1" customWidth="1"/>
    <col min="2" max="2" width="6.00390625" style="2" customWidth="1"/>
    <col min="3" max="3" width="48.28125" style="3" customWidth="1"/>
    <col min="4" max="5" width="13.8515625" style="3" customWidth="1"/>
    <col min="6" max="7" width="25.28125" style="3" customWidth="1"/>
    <col min="8" max="8" width="24.140625" style="4" customWidth="1"/>
    <col min="9" max="9" width="25.28125" style="4" customWidth="1"/>
    <col min="10" max="10" width="11.421875" style="5" customWidth="1"/>
    <col min="11" max="17" width="11.421875" style="0" customWidth="1"/>
    <col min="18" max="16384" width="11.421875" style="6" customWidth="1"/>
  </cols>
  <sheetData>
    <row r="1" spans="3:9" ht="21" customHeight="1">
      <c r="C1" s="7" t="s">
        <v>0</v>
      </c>
      <c r="D1" s="7"/>
      <c r="E1" s="7"/>
      <c r="F1" s="7"/>
      <c r="G1" s="7"/>
      <c r="H1" s="7"/>
      <c r="I1" s="7"/>
    </row>
    <row r="2" ht="19.5" customHeight="1"/>
    <row r="3" spans="4:9" ht="33.75" customHeight="1">
      <c r="D3" s="8" t="s">
        <v>1</v>
      </c>
      <c r="E3" s="8"/>
      <c r="F3" s="8"/>
      <c r="G3" s="8"/>
      <c r="H3" s="8"/>
      <c r="I3" s="8"/>
    </row>
    <row r="4" ht="19.5" customHeight="1"/>
    <row r="5" spans="1:17" s="15" customFormat="1" ht="19.5" customHeight="1">
      <c r="A5" s="9"/>
      <c r="B5" s="10"/>
      <c r="C5" s="11"/>
      <c r="D5" s="12" t="s">
        <v>2</v>
      </c>
      <c r="E5" s="12"/>
      <c r="F5" s="12"/>
      <c r="G5" s="12"/>
      <c r="H5" s="12"/>
      <c r="I5" s="12"/>
      <c r="J5" s="13"/>
      <c r="K5" s="14"/>
      <c r="L5" s="14"/>
      <c r="M5" s="14"/>
      <c r="N5" s="14"/>
      <c r="O5" s="14"/>
      <c r="P5" s="14"/>
      <c r="Q5" s="14"/>
    </row>
    <row r="6" ht="19.5" customHeight="1"/>
    <row r="7" spans="1:17" s="22" customFormat="1" ht="30.75" customHeight="1">
      <c r="A7" s="16" t="s">
        <v>3</v>
      </c>
      <c r="B7" s="16" t="s">
        <v>4</v>
      </c>
      <c r="C7" s="16"/>
      <c r="D7" s="17" t="s">
        <v>5</v>
      </c>
      <c r="E7" s="16" t="s">
        <v>6</v>
      </c>
      <c r="F7" s="18" t="s">
        <v>7</v>
      </c>
      <c r="G7" s="16" t="s">
        <v>8</v>
      </c>
      <c r="H7" s="18" t="s">
        <v>9</v>
      </c>
      <c r="I7" s="19" t="s">
        <v>10</v>
      </c>
      <c r="J7" s="20"/>
      <c r="K7" s="21"/>
      <c r="L7" s="21"/>
      <c r="M7" s="21"/>
      <c r="N7" s="21"/>
      <c r="O7" s="21"/>
      <c r="P7" s="21"/>
      <c r="Q7" s="21"/>
    </row>
    <row r="8" spans="1:9" ht="19.5" customHeight="1">
      <c r="A8" s="23" t="s">
        <v>11</v>
      </c>
      <c r="B8" s="23"/>
      <c r="C8" s="23"/>
      <c r="D8" s="23"/>
      <c r="E8" s="23"/>
      <c r="F8" s="23"/>
      <c r="G8" s="23"/>
      <c r="H8" s="23"/>
      <c r="I8" s="23"/>
    </row>
    <row r="9" spans="1:9" ht="19.5" customHeight="1">
      <c r="A9" s="24">
        <v>1</v>
      </c>
      <c r="B9" s="25">
        <v>1</v>
      </c>
      <c r="C9" s="26" t="s">
        <v>12</v>
      </c>
      <c r="D9" s="26"/>
      <c r="E9" s="26"/>
      <c r="F9" s="26"/>
      <c r="G9" s="26"/>
      <c r="H9" s="26"/>
      <c r="I9" s="26"/>
    </row>
    <row r="10" spans="1:9" ht="19.5" customHeight="1">
      <c r="A10" s="24"/>
      <c r="B10" s="25">
        <v>1.1</v>
      </c>
      <c r="C10" s="27" t="s">
        <v>13</v>
      </c>
      <c r="D10" s="28" t="s">
        <v>14</v>
      </c>
      <c r="E10" s="28">
        <v>16</v>
      </c>
      <c r="F10" s="29">
        <v>0</v>
      </c>
      <c r="G10" s="30">
        <f>+F10*0.18</f>
        <v>0</v>
      </c>
      <c r="H10" s="30">
        <f>F10+G10</f>
        <v>0</v>
      </c>
      <c r="I10" s="30">
        <f>E10*H10</f>
        <v>0</v>
      </c>
    </row>
    <row r="11" spans="1:9" ht="19.5" customHeight="1">
      <c r="A11" s="24"/>
      <c r="B11" s="25">
        <v>2</v>
      </c>
      <c r="C11" s="26" t="s">
        <v>15</v>
      </c>
      <c r="D11" s="26"/>
      <c r="E11" s="26"/>
      <c r="F11" s="26"/>
      <c r="G11" s="26"/>
      <c r="H11" s="26"/>
      <c r="I11" s="26"/>
    </row>
    <row r="12" spans="1:9" ht="19.5" customHeight="1">
      <c r="A12" s="24"/>
      <c r="B12" s="25">
        <v>2.1</v>
      </c>
      <c r="C12" s="27" t="s">
        <v>16</v>
      </c>
      <c r="D12" s="28" t="s">
        <v>14</v>
      </c>
      <c r="E12" s="28">
        <v>16.23</v>
      </c>
      <c r="F12" s="29">
        <v>0</v>
      </c>
      <c r="G12" s="30">
        <f aca="true" t="shared" si="0" ref="G12:G15">+F12*0.18</f>
        <v>0</v>
      </c>
      <c r="H12" s="30">
        <f aca="true" t="shared" si="1" ref="H12:H15">F12+G12</f>
        <v>0</v>
      </c>
      <c r="I12" s="30">
        <f aca="true" t="shared" si="2" ref="I12:I15">E12*H12</f>
        <v>0</v>
      </c>
    </row>
    <row r="13" spans="1:9" ht="19.5" customHeight="1">
      <c r="A13" s="24"/>
      <c r="B13" s="25">
        <v>2.2</v>
      </c>
      <c r="C13" s="27" t="s">
        <v>17</v>
      </c>
      <c r="D13" s="28" t="s">
        <v>18</v>
      </c>
      <c r="E13" s="28">
        <v>11</v>
      </c>
      <c r="F13" s="29">
        <v>0</v>
      </c>
      <c r="G13" s="30">
        <f t="shared" si="0"/>
        <v>0</v>
      </c>
      <c r="H13" s="30">
        <f t="shared" si="1"/>
        <v>0</v>
      </c>
      <c r="I13" s="30">
        <f t="shared" si="2"/>
        <v>0</v>
      </c>
    </row>
    <row r="14" spans="1:9" ht="30.75" customHeight="1">
      <c r="A14" s="24"/>
      <c r="B14" s="25">
        <v>2.3</v>
      </c>
      <c r="C14" s="27" t="s">
        <v>19</v>
      </c>
      <c r="D14" s="28" t="s">
        <v>14</v>
      </c>
      <c r="E14" s="28">
        <v>40</v>
      </c>
      <c r="F14" s="29">
        <v>0</v>
      </c>
      <c r="G14" s="30">
        <f t="shared" si="0"/>
        <v>0</v>
      </c>
      <c r="H14" s="30">
        <f t="shared" si="1"/>
        <v>0</v>
      </c>
      <c r="I14" s="30">
        <f t="shared" si="2"/>
        <v>0</v>
      </c>
    </row>
    <row r="15" spans="1:9" ht="30.75" customHeight="1">
      <c r="A15" s="24"/>
      <c r="B15" s="25">
        <v>2.4</v>
      </c>
      <c r="C15" s="27" t="s">
        <v>20</v>
      </c>
      <c r="D15" s="28" t="s">
        <v>14</v>
      </c>
      <c r="E15" s="28">
        <v>60</v>
      </c>
      <c r="F15" s="29">
        <v>0</v>
      </c>
      <c r="G15" s="30">
        <f t="shared" si="0"/>
        <v>0</v>
      </c>
      <c r="H15" s="30">
        <f t="shared" si="1"/>
        <v>0</v>
      </c>
      <c r="I15" s="30">
        <f t="shared" si="2"/>
        <v>0</v>
      </c>
    </row>
    <row r="16" spans="1:9" ht="19.5" customHeight="1">
      <c r="A16" s="24"/>
      <c r="B16" s="25">
        <v>3</v>
      </c>
      <c r="C16" s="26" t="s">
        <v>21</v>
      </c>
      <c r="D16" s="26"/>
      <c r="E16" s="26"/>
      <c r="F16" s="26"/>
      <c r="G16" s="26"/>
      <c r="H16" s="26"/>
      <c r="I16" s="26"/>
    </row>
    <row r="17" spans="1:9" ht="43.5" customHeight="1">
      <c r="A17" s="24"/>
      <c r="B17" s="25">
        <v>3.1</v>
      </c>
      <c r="C17" s="27" t="s">
        <v>22</v>
      </c>
      <c r="D17" s="28" t="s">
        <v>23</v>
      </c>
      <c r="E17" s="28">
        <v>2</v>
      </c>
      <c r="F17" s="29">
        <v>0</v>
      </c>
      <c r="G17" s="30">
        <f>+F17*0.18</f>
        <v>0</v>
      </c>
      <c r="H17" s="30">
        <f>F17+G17</f>
        <v>0</v>
      </c>
      <c r="I17" s="30">
        <f>E17*H17</f>
        <v>0</v>
      </c>
    </row>
    <row r="18" spans="1:9" ht="19.5" customHeight="1">
      <c r="A18" s="24"/>
      <c r="B18" s="25">
        <v>4</v>
      </c>
      <c r="C18" s="26" t="s">
        <v>24</v>
      </c>
      <c r="D18" s="26"/>
      <c r="E18" s="26"/>
      <c r="F18" s="26"/>
      <c r="G18" s="26"/>
      <c r="H18" s="26"/>
      <c r="I18" s="26"/>
    </row>
    <row r="19" spans="1:9" ht="43.5" customHeight="1">
      <c r="A19" s="24"/>
      <c r="B19" s="31">
        <v>4.1</v>
      </c>
      <c r="C19" s="32" t="s">
        <v>25</v>
      </c>
      <c r="D19" s="33" t="s">
        <v>23</v>
      </c>
      <c r="E19" s="34">
        <v>11</v>
      </c>
      <c r="F19" s="29">
        <v>0</v>
      </c>
      <c r="G19" s="30">
        <f aca="true" t="shared" si="3" ref="G19:G20">+F19*0.18</f>
        <v>0</v>
      </c>
      <c r="H19" s="30">
        <f aca="true" t="shared" si="4" ref="H19:H20">F19+G19</f>
        <v>0</v>
      </c>
      <c r="I19" s="30">
        <f aca="true" t="shared" si="5" ref="I19:I20">E19*H19</f>
        <v>0</v>
      </c>
    </row>
    <row r="20" spans="1:9" ht="30.75" customHeight="1">
      <c r="A20" s="24"/>
      <c r="B20" s="35">
        <v>4.2</v>
      </c>
      <c r="C20" s="32" t="s">
        <v>26</v>
      </c>
      <c r="D20" s="32" t="s">
        <v>27</v>
      </c>
      <c r="E20" s="32">
        <v>1</v>
      </c>
      <c r="F20" s="29">
        <v>0</v>
      </c>
      <c r="G20" s="30">
        <f t="shared" si="3"/>
        <v>0</v>
      </c>
      <c r="H20" s="30">
        <f t="shared" si="4"/>
        <v>0</v>
      </c>
      <c r="I20" s="30">
        <f t="shared" si="5"/>
        <v>0</v>
      </c>
    </row>
    <row r="21" spans="1:9" ht="19.5" customHeight="1">
      <c r="A21" s="24"/>
      <c r="B21" s="25">
        <v>5</v>
      </c>
      <c r="C21" s="26" t="s">
        <v>28</v>
      </c>
      <c r="D21" s="26"/>
      <c r="E21" s="26"/>
      <c r="F21" s="26"/>
      <c r="G21" s="26"/>
      <c r="H21" s="26"/>
      <c r="I21" s="26"/>
    </row>
    <row r="22" spans="1:9" ht="30.75" customHeight="1">
      <c r="A22" s="24"/>
      <c r="B22" s="25">
        <v>5.1</v>
      </c>
      <c r="C22" s="27" t="s">
        <v>29</v>
      </c>
      <c r="D22" s="28" t="s">
        <v>14</v>
      </c>
      <c r="E22" s="28">
        <v>180</v>
      </c>
      <c r="F22" s="29">
        <v>0</v>
      </c>
      <c r="G22" s="30">
        <f aca="true" t="shared" si="6" ref="G22:G24">+F22*0.18</f>
        <v>0</v>
      </c>
      <c r="H22" s="30">
        <f aca="true" t="shared" si="7" ref="H22:H24">F22+G22</f>
        <v>0</v>
      </c>
      <c r="I22" s="30">
        <f aca="true" t="shared" si="8" ref="I22:I24">E22*H22</f>
        <v>0</v>
      </c>
    </row>
    <row r="23" spans="1:9" ht="30.75" customHeight="1">
      <c r="A23" s="24"/>
      <c r="B23" s="25">
        <v>5.2</v>
      </c>
      <c r="C23" s="27" t="s">
        <v>30</v>
      </c>
      <c r="D23" s="28" t="s">
        <v>14</v>
      </c>
      <c r="E23" s="28">
        <v>110</v>
      </c>
      <c r="F23" s="29">
        <v>0</v>
      </c>
      <c r="G23" s="30">
        <f t="shared" si="6"/>
        <v>0</v>
      </c>
      <c r="H23" s="30">
        <f t="shared" si="7"/>
        <v>0</v>
      </c>
      <c r="I23" s="30">
        <f t="shared" si="8"/>
        <v>0</v>
      </c>
    </row>
    <row r="24" spans="1:9" ht="69" customHeight="1">
      <c r="A24" s="24"/>
      <c r="B24" s="25">
        <v>5.3</v>
      </c>
      <c r="C24" s="27" t="s">
        <v>31</v>
      </c>
      <c r="D24" s="28" t="s">
        <v>32</v>
      </c>
      <c r="E24" s="28">
        <v>142</v>
      </c>
      <c r="F24" s="29">
        <v>0</v>
      </c>
      <c r="G24" s="30">
        <f t="shared" si="6"/>
        <v>0</v>
      </c>
      <c r="H24" s="30">
        <f t="shared" si="7"/>
        <v>0</v>
      </c>
      <c r="I24" s="30">
        <f t="shared" si="8"/>
        <v>0</v>
      </c>
    </row>
    <row r="25" spans="1:9" ht="19.5" customHeight="1">
      <c r="A25" s="24"/>
      <c r="B25" s="25">
        <v>6</v>
      </c>
      <c r="C25" s="26" t="s">
        <v>33</v>
      </c>
      <c r="D25" s="26"/>
      <c r="E25" s="26"/>
      <c r="F25" s="26"/>
      <c r="G25" s="26"/>
      <c r="H25" s="26"/>
      <c r="I25" s="26"/>
    </row>
    <row r="26" spans="1:9" ht="120" customHeight="1">
      <c r="A26" s="24"/>
      <c r="B26" s="25">
        <v>6.1</v>
      </c>
      <c r="C26" s="27" t="s">
        <v>34</v>
      </c>
      <c r="D26" s="28" t="s">
        <v>27</v>
      </c>
      <c r="E26" s="28">
        <v>1</v>
      </c>
      <c r="F26" s="29">
        <v>0</v>
      </c>
      <c r="G26" s="30">
        <f>+F26*0.18</f>
        <v>0</v>
      </c>
      <c r="H26" s="30">
        <f>F26+G26</f>
        <v>0</v>
      </c>
      <c r="I26" s="30">
        <f>E26*H26</f>
        <v>0</v>
      </c>
    </row>
    <row r="27" spans="1:9" ht="19.5" customHeight="1">
      <c r="A27" s="24"/>
      <c r="B27" s="25">
        <v>7</v>
      </c>
      <c r="C27" s="26" t="s">
        <v>35</v>
      </c>
      <c r="D27" s="26"/>
      <c r="E27" s="26"/>
      <c r="F27" s="26"/>
      <c r="G27" s="26"/>
      <c r="H27" s="26"/>
      <c r="I27" s="26"/>
    </row>
    <row r="28" spans="1:9" ht="56.25" customHeight="1">
      <c r="A28" s="24"/>
      <c r="B28" s="25">
        <v>7.1</v>
      </c>
      <c r="C28" s="27" t="s">
        <v>36</v>
      </c>
      <c r="D28" s="28" t="s">
        <v>23</v>
      </c>
      <c r="E28" s="28">
        <v>1</v>
      </c>
      <c r="F28" s="29">
        <v>0</v>
      </c>
      <c r="G28" s="30">
        <f>+F28*0.18</f>
        <v>0</v>
      </c>
      <c r="H28" s="30">
        <f>F28+G28</f>
        <v>0</v>
      </c>
      <c r="I28" s="30">
        <f>E28*H28</f>
        <v>0</v>
      </c>
    </row>
    <row r="29" spans="1:9" ht="19.5" customHeight="1">
      <c r="A29" s="24"/>
      <c r="B29" s="24">
        <v>8</v>
      </c>
      <c r="C29" s="26" t="s">
        <v>37</v>
      </c>
      <c r="D29" s="26"/>
      <c r="E29" s="26"/>
      <c r="F29" s="26"/>
      <c r="G29" s="26"/>
      <c r="H29" s="26"/>
      <c r="I29" s="26"/>
    </row>
    <row r="30" spans="1:9" ht="56.25" customHeight="1">
      <c r="A30" s="24"/>
      <c r="B30" s="25">
        <v>8.1</v>
      </c>
      <c r="C30" s="36" t="s">
        <v>38</v>
      </c>
      <c r="D30" s="28" t="s">
        <v>39</v>
      </c>
      <c r="E30" s="28">
        <v>1</v>
      </c>
      <c r="F30" s="29">
        <v>0</v>
      </c>
      <c r="G30" s="30">
        <f aca="true" t="shared" si="9" ref="G30:G31">+F30*0.18</f>
        <v>0</v>
      </c>
      <c r="H30" s="30">
        <f aca="true" t="shared" si="10" ref="H30:H31">F30+G30</f>
        <v>0</v>
      </c>
      <c r="I30" s="30">
        <f aca="true" t="shared" si="11" ref="I30:I39">E30*H30</f>
        <v>0</v>
      </c>
    </row>
    <row r="31" spans="1:9" ht="19.5" customHeight="1">
      <c r="A31" s="24"/>
      <c r="B31" s="25">
        <v>8.2</v>
      </c>
      <c r="C31" s="36" t="s">
        <v>40</v>
      </c>
      <c r="D31" s="28" t="s">
        <v>23</v>
      </c>
      <c r="E31" s="28">
        <v>2</v>
      </c>
      <c r="F31" s="29">
        <v>0</v>
      </c>
      <c r="G31" s="30">
        <f t="shared" si="9"/>
        <v>0</v>
      </c>
      <c r="H31" s="30">
        <f t="shared" si="10"/>
        <v>0</v>
      </c>
      <c r="I31" s="30">
        <f t="shared" si="11"/>
        <v>0</v>
      </c>
    </row>
    <row r="32" spans="1:9" ht="19.5" customHeight="1">
      <c r="A32" s="24"/>
      <c r="B32" s="35">
        <v>9</v>
      </c>
      <c r="C32" s="26" t="s">
        <v>41</v>
      </c>
      <c r="D32" s="26"/>
      <c r="E32" s="26"/>
      <c r="F32" s="26"/>
      <c r="G32" s="26"/>
      <c r="H32" s="26"/>
      <c r="I32" s="26">
        <f t="shared" si="11"/>
        <v>0</v>
      </c>
    </row>
    <row r="33" spans="1:9" ht="19.5" customHeight="1">
      <c r="A33" s="24"/>
      <c r="B33" s="35">
        <v>9.1</v>
      </c>
      <c r="C33" s="32" t="s">
        <v>42</v>
      </c>
      <c r="D33" s="32" t="s">
        <v>43</v>
      </c>
      <c r="E33" s="37">
        <v>0.1</v>
      </c>
      <c r="F33" s="29">
        <v>0</v>
      </c>
      <c r="G33" s="30">
        <f>+F33*0.1</f>
        <v>0</v>
      </c>
      <c r="H33" s="30">
        <f aca="true" t="shared" si="12" ref="H33:H39">F33+G33</f>
        <v>0</v>
      </c>
      <c r="I33" s="30">
        <f t="shared" si="11"/>
        <v>0</v>
      </c>
    </row>
    <row r="34" spans="1:9" ht="19.5" customHeight="1">
      <c r="A34" s="24"/>
      <c r="B34" s="35">
        <v>9.2</v>
      </c>
      <c r="C34" s="32" t="s">
        <v>44</v>
      </c>
      <c r="D34" s="32" t="s">
        <v>43</v>
      </c>
      <c r="E34" s="37">
        <v>0.03</v>
      </c>
      <c r="F34" s="29">
        <v>0</v>
      </c>
      <c r="G34" s="30">
        <f>+F34*0.03</f>
        <v>0</v>
      </c>
      <c r="H34" s="30">
        <f t="shared" si="12"/>
        <v>0</v>
      </c>
      <c r="I34" s="30">
        <f t="shared" si="11"/>
        <v>0</v>
      </c>
    </row>
    <row r="35" spans="1:9" ht="19.5" customHeight="1">
      <c r="A35" s="24"/>
      <c r="B35" s="35">
        <v>9.3</v>
      </c>
      <c r="C35" s="32" t="s">
        <v>45</v>
      </c>
      <c r="D35" s="32" t="s">
        <v>43</v>
      </c>
      <c r="E35" s="37">
        <v>0.015</v>
      </c>
      <c r="F35" s="29">
        <v>0</v>
      </c>
      <c r="G35" s="30">
        <f>+F35*1.5</f>
        <v>0</v>
      </c>
      <c r="H35" s="30">
        <f t="shared" si="12"/>
        <v>0</v>
      </c>
      <c r="I35" s="30">
        <f t="shared" si="11"/>
        <v>0</v>
      </c>
    </row>
    <row r="36" spans="1:9" ht="19.5" customHeight="1">
      <c r="A36" s="24"/>
      <c r="B36" s="35">
        <v>9.4</v>
      </c>
      <c r="C36" s="32" t="s">
        <v>46</v>
      </c>
      <c r="D36" s="32" t="s">
        <v>43</v>
      </c>
      <c r="E36" s="37">
        <v>0.045</v>
      </c>
      <c r="F36" s="29">
        <v>0</v>
      </c>
      <c r="G36" s="30">
        <f>+F36*4.5</f>
        <v>0</v>
      </c>
      <c r="H36" s="30">
        <f t="shared" si="12"/>
        <v>0</v>
      </c>
      <c r="I36" s="30">
        <f t="shared" si="11"/>
        <v>0</v>
      </c>
    </row>
    <row r="37" spans="1:9" ht="19.5" customHeight="1">
      <c r="A37" s="24"/>
      <c r="B37" s="35">
        <v>9.5</v>
      </c>
      <c r="C37" s="32" t="s">
        <v>47</v>
      </c>
      <c r="D37" s="32" t="s">
        <v>43</v>
      </c>
      <c r="E37" s="37">
        <v>0.05</v>
      </c>
      <c r="F37" s="29">
        <v>0</v>
      </c>
      <c r="G37" s="30">
        <f>+F37*0.5</f>
        <v>0</v>
      </c>
      <c r="H37" s="30">
        <f t="shared" si="12"/>
        <v>0</v>
      </c>
      <c r="I37" s="30">
        <f t="shared" si="11"/>
        <v>0</v>
      </c>
    </row>
    <row r="38" spans="1:9" ht="19.5" customHeight="1">
      <c r="A38" s="24"/>
      <c r="B38" s="35">
        <v>9.6</v>
      </c>
      <c r="C38" s="32" t="s">
        <v>48</v>
      </c>
      <c r="D38" s="32" t="s">
        <v>43</v>
      </c>
      <c r="E38" s="37">
        <v>0.18</v>
      </c>
      <c r="F38" s="29">
        <v>0</v>
      </c>
      <c r="G38" s="30">
        <f>+F38*0.18</f>
        <v>0</v>
      </c>
      <c r="H38" s="30">
        <f t="shared" si="12"/>
        <v>0</v>
      </c>
      <c r="I38" s="30">
        <f t="shared" si="11"/>
        <v>0</v>
      </c>
    </row>
    <row r="39" spans="1:9" ht="19.5" customHeight="1">
      <c r="A39" s="24"/>
      <c r="B39" s="35">
        <v>9.7</v>
      </c>
      <c r="C39" s="32" t="s">
        <v>49</v>
      </c>
      <c r="D39" s="32" t="s">
        <v>43</v>
      </c>
      <c r="E39" s="37">
        <v>0.01</v>
      </c>
      <c r="F39" s="29">
        <v>0</v>
      </c>
      <c r="G39" s="30">
        <f>+F39*0.01</f>
        <v>0</v>
      </c>
      <c r="H39" s="30">
        <f t="shared" si="12"/>
        <v>0</v>
      </c>
      <c r="I39" s="30">
        <f t="shared" si="11"/>
        <v>0</v>
      </c>
    </row>
    <row r="40" spans="1:9" ht="19.5" customHeight="1">
      <c r="A40" s="24"/>
      <c r="B40" s="38" t="s">
        <v>50</v>
      </c>
      <c r="C40" s="38"/>
      <c r="D40" s="38"/>
      <c r="E40" s="38"/>
      <c r="F40" s="38"/>
      <c r="G40" s="38"/>
      <c r="H40" s="38"/>
      <c r="I40" s="39">
        <f>+I39+I38+I37+I36+I35+I34+I33+I31+I28+I26+I24+I23+I22+I20+I19+I17+I15+I14+I13+I12+I10+I30</f>
        <v>0</v>
      </c>
    </row>
    <row r="41" spans="1:9" ht="19.5" customHeight="1">
      <c r="A41" s="23" t="s">
        <v>51</v>
      </c>
      <c r="B41" s="23"/>
      <c r="C41" s="23"/>
      <c r="D41" s="23"/>
      <c r="E41" s="23"/>
      <c r="F41" s="23"/>
      <c r="G41" s="23"/>
      <c r="H41" s="23"/>
      <c r="I41" s="23"/>
    </row>
    <row r="42" spans="1:9" ht="19.5" customHeight="1">
      <c r="A42" s="24">
        <v>2</v>
      </c>
      <c r="B42" s="35">
        <v>1</v>
      </c>
      <c r="C42" s="26" t="s">
        <v>12</v>
      </c>
      <c r="D42" s="26"/>
      <c r="E42" s="26"/>
      <c r="F42" s="26"/>
      <c r="G42" s="26"/>
      <c r="H42" s="26"/>
      <c r="I42" s="26"/>
    </row>
    <row r="43" spans="1:9" ht="19.5" customHeight="1">
      <c r="A43" s="24"/>
      <c r="B43" s="35">
        <v>1.1</v>
      </c>
      <c r="C43" s="32" t="s">
        <v>13</v>
      </c>
      <c r="D43" s="32" t="s">
        <v>14</v>
      </c>
      <c r="E43" s="32">
        <v>8</v>
      </c>
      <c r="F43" s="29">
        <v>0</v>
      </c>
      <c r="G43" s="30">
        <f aca="true" t="shared" si="13" ref="G43:G46">+F43*0.18</f>
        <v>0</v>
      </c>
      <c r="H43" s="30">
        <f aca="true" t="shared" si="14" ref="H43:H46">F43+G43</f>
        <v>0</v>
      </c>
      <c r="I43" s="30">
        <f aca="true" t="shared" si="15" ref="I43:I46">E43*H43</f>
        <v>0</v>
      </c>
    </row>
    <row r="44" spans="1:9" ht="19.5" customHeight="1">
      <c r="A44" s="24"/>
      <c r="B44" s="35">
        <v>1.2</v>
      </c>
      <c r="C44" s="32" t="s">
        <v>52</v>
      </c>
      <c r="D44" s="32" t="s">
        <v>23</v>
      </c>
      <c r="E44" s="32">
        <v>2</v>
      </c>
      <c r="F44" s="29">
        <v>0</v>
      </c>
      <c r="G44" s="30">
        <f t="shared" si="13"/>
        <v>0</v>
      </c>
      <c r="H44" s="30">
        <f t="shared" si="14"/>
        <v>0</v>
      </c>
      <c r="I44" s="30">
        <f t="shared" si="15"/>
        <v>0</v>
      </c>
    </row>
    <row r="45" spans="1:9" ht="19.5" customHeight="1">
      <c r="A45" s="24"/>
      <c r="B45" s="35">
        <v>1.3</v>
      </c>
      <c r="C45" s="32" t="s">
        <v>53</v>
      </c>
      <c r="D45" s="32" t="s">
        <v>39</v>
      </c>
      <c r="E45" s="32">
        <v>1</v>
      </c>
      <c r="F45" s="29">
        <v>0</v>
      </c>
      <c r="G45" s="30">
        <f t="shared" si="13"/>
        <v>0</v>
      </c>
      <c r="H45" s="30">
        <f t="shared" si="14"/>
        <v>0</v>
      </c>
      <c r="I45" s="30">
        <f t="shared" si="15"/>
        <v>0</v>
      </c>
    </row>
    <row r="46" spans="1:9" ht="19.5" customHeight="1">
      <c r="A46" s="24"/>
      <c r="B46" s="35">
        <v>1.4</v>
      </c>
      <c r="C46" s="32" t="s">
        <v>54</v>
      </c>
      <c r="D46" s="32" t="s">
        <v>23</v>
      </c>
      <c r="E46" s="32">
        <v>1</v>
      </c>
      <c r="F46" s="29">
        <v>0</v>
      </c>
      <c r="G46" s="30">
        <f t="shared" si="13"/>
        <v>0</v>
      </c>
      <c r="H46" s="30">
        <f t="shared" si="14"/>
        <v>0</v>
      </c>
      <c r="I46" s="30">
        <f t="shared" si="15"/>
        <v>0</v>
      </c>
    </row>
    <row r="47" spans="1:9" ht="19.5" customHeight="1">
      <c r="A47" s="24"/>
      <c r="B47" s="35">
        <v>2</v>
      </c>
      <c r="C47" s="26" t="s">
        <v>55</v>
      </c>
      <c r="D47" s="26"/>
      <c r="E47" s="26"/>
      <c r="F47" s="26"/>
      <c r="G47" s="26"/>
      <c r="H47" s="26"/>
      <c r="I47" s="26"/>
    </row>
    <row r="48" spans="1:9" ht="19.5" customHeight="1">
      <c r="A48" s="24"/>
      <c r="B48" s="35">
        <v>2.1</v>
      </c>
      <c r="C48" s="32" t="s">
        <v>56</v>
      </c>
      <c r="D48" s="32" t="s">
        <v>14</v>
      </c>
      <c r="E48" s="32">
        <v>16</v>
      </c>
      <c r="F48" s="29">
        <v>0</v>
      </c>
      <c r="G48" s="30">
        <f aca="true" t="shared" si="16" ref="G48:G51">+F48*0.18</f>
        <v>0</v>
      </c>
      <c r="H48" s="30">
        <f aca="true" t="shared" si="17" ref="H48:H51">F48+G48</f>
        <v>0</v>
      </c>
      <c r="I48" s="30">
        <f aca="true" t="shared" si="18" ref="I48:I51">E48*H48</f>
        <v>0</v>
      </c>
    </row>
    <row r="49" spans="1:9" ht="19.5" customHeight="1">
      <c r="A49" s="24"/>
      <c r="B49" s="35">
        <v>2.2</v>
      </c>
      <c r="C49" s="32" t="s">
        <v>57</v>
      </c>
      <c r="D49" s="32" t="s">
        <v>14</v>
      </c>
      <c r="E49" s="32">
        <v>160</v>
      </c>
      <c r="F49" s="29">
        <v>0</v>
      </c>
      <c r="G49" s="30">
        <f t="shared" si="16"/>
        <v>0</v>
      </c>
      <c r="H49" s="30">
        <f t="shared" si="17"/>
        <v>0</v>
      </c>
      <c r="I49" s="30">
        <f t="shared" si="18"/>
        <v>0</v>
      </c>
    </row>
    <row r="50" spans="1:9" ht="30.75" customHeight="1">
      <c r="A50" s="24"/>
      <c r="B50" s="35">
        <v>2.3</v>
      </c>
      <c r="C50" s="32" t="s">
        <v>58</v>
      </c>
      <c r="D50" s="32" t="s">
        <v>14</v>
      </c>
      <c r="E50" s="32">
        <v>25</v>
      </c>
      <c r="F50" s="29">
        <v>0</v>
      </c>
      <c r="G50" s="30">
        <f t="shared" si="16"/>
        <v>0</v>
      </c>
      <c r="H50" s="30">
        <f t="shared" si="17"/>
        <v>0</v>
      </c>
      <c r="I50" s="30">
        <f t="shared" si="18"/>
        <v>0</v>
      </c>
    </row>
    <row r="51" spans="1:9" ht="19.5" customHeight="1">
      <c r="A51" s="24"/>
      <c r="B51" s="35">
        <v>2.4</v>
      </c>
      <c r="C51" s="32" t="s">
        <v>59</v>
      </c>
      <c r="D51" s="32" t="s">
        <v>18</v>
      </c>
      <c r="E51" s="32">
        <v>6</v>
      </c>
      <c r="F51" s="29">
        <v>0</v>
      </c>
      <c r="G51" s="30">
        <f t="shared" si="16"/>
        <v>0</v>
      </c>
      <c r="H51" s="30">
        <f t="shared" si="17"/>
        <v>0</v>
      </c>
      <c r="I51" s="30">
        <f t="shared" si="18"/>
        <v>0</v>
      </c>
    </row>
    <row r="52" spans="1:9" ht="19.5" customHeight="1">
      <c r="A52" s="24"/>
      <c r="B52" s="35">
        <v>3</v>
      </c>
      <c r="C52" s="26" t="s">
        <v>60</v>
      </c>
      <c r="D52" s="26"/>
      <c r="E52" s="26"/>
      <c r="F52" s="26"/>
      <c r="G52" s="26"/>
      <c r="H52" s="26"/>
      <c r="I52" s="26"/>
    </row>
    <row r="53" spans="1:9" ht="43.5" customHeight="1">
      <c r="A53" s="24"/>
      <c r="B53" s="35">
        <v>3.1</v>
      </c>
      <c r="C53" s="32" t="s">
        <v>61</v>
      </c>
      <c r="D53" s="32" t="s">
        <v>23</v>
      </c>
      <c r="E53" s="32">
        <v>1</v>
      </c>
      <c r="F53" s="29">
        <v>0</v>
      </c>
      <c r="G53" s="30">
        <f aca="true" t="shared" si="19" ref="G53:G54">+F53*0.18</f>
        <v>0</v>
      </c>
      <c r="H53" s="30">
        <f aca="true" t="shared" si="20" ref="H53:H54">F53+G53</f>
        <v>0</v>
      </c>
      <c r="I53" s="30">
        <f aca="true" t="shared" si="21" ref="I53:I54">E53*H53</f>
        <v>0</v>
      </c>
    </row>
    <row r="54" spans="1:9" ht="69" customHeight="1">
      <c r="A54" s="24"/>
      <c r="B54" s="35">
        <v>3.2</v>
      </c>
      <c r="C54" s="32" t="s">
        <v>62</v>
      </c>
      <c r="D54" s="32" t="s">
        <v>27</v>
      </c>
      <c r="E54" s="32">
        <v>1</v>
      </c>
      <c r="F54" s="29">
        <v>0</v>
      </c>
      <c r="G54" s="30">
        <f t="shared" si="19"/>
        <v>0</v>
      </c>
      <c r="H54" s="30">
        <f t="shared" si="20"/>
        <v>0</v>
      </c>
      <c r="I54" s="30">
        <f t="shared" si="21"/>
        <v>0</v>
      </c>
    </row>
    <row r="55" spans="1:9" ht="19.5" customHeight="1">
      <c r="A55" s="24"/>
      <c r="B55" s="35">
        <v>4</v>
      </c>
      <c r="C55" s="26" t="s">
        <v>24</v>
      </c>
      <c r="D55" s="26"/>
      <c r="E55" s="26"/>
      <c r="F55" s="26"/>
      <c r="G55" s="26"/>
      <c r="H55" s="26"/>
      <c r="I55" s="26"/>
    </row>
    <row r="56" spans="1:9" ht="19.5" customHeight="1">
      <c r="A56" s="24"/>
      <c r="B56" s="35">
        <v>4.1</v>
      </c>
      <c r="C56" s="32" t="s">
        <v>63</v>
      </c>
      <c r="D56" s="32" t="s">
        <v>23</v>
      </c>
      <c r="E56" s="32">
        <v>6</v>
      </c>
      <c r="F56" s="29">
        <v>0</v>
      </c>
      <c r="G56" s="30">
        <f aca="true" t="shared" si="22" ref="G56:G57">+F56*0.18</f>
        <v>0</v>
      </c>
      <c r="H56" s="30">
        <f aca="true" t="shared" si="23" ref="H56:H57">F56+G56</f>
        <v>0</v>
      </c>
      <c r="I56" s="30">
        <f aca="true" t="shared" si="24" ref="I56:I57">E56*H56</f>
        <v>0</v>
      </c>
    </row>
    <row r="57" spans="1:9" ht="19.5" customHeight="1">
      <c r="A57" s="24"/>
      <c r="B57" s="35">
        <v>4.2</v>
      </c>
      <c r="C57" s="32" t="s">
        <v>64</v>
      </c>
      <c r="D57" s="32" t="s">
        <v>23</v>
      </c>
      <c r="E57" s="32">
        <v>6</v>
      </c>
      <c r="F57" s="29">
        <v>0</v>
      </c>
      <c r="G57" s="30">
        <f t="shared" si="22"/>
        <v>0</v>
      </c>
      <c r="H57" s="30">
        <f t="shared" si="23"/>
        <v>0</v>
      </c>
      <c r="I57" s="30">
        <f t="shared" si="24"/>
        <v>0</v>
      </c>
    </row>
    <row r="58" spans="1:9" ht="19.5" customHeight="1">
      <c r="A58" s="24"/>
      <c r="B58" s="35">
        <v>5</v>
      </c>
      <c r="C58" s="26" t="s">
        <v>41</v>
      </c>
      <c r="D58" s="26"/>
      <c r="E58" s="26"/>
      <c r="F58" s="26"/>
      <c r="G58" s="26"/>
      <c r="H58" s="26"/>
      <c r="I58" s="26"/>
    </row>
    <row r="59" spans="1:9" ht="19.5" customHeight="1">
      <c r="A59" s="24"/>
      <c r="B59" s="35">
        <v>5.1</v>
      </c>
      <c r="C59" s="32" t="s">
        <v>42</v>
      </c>
      <c r="D59" s="32" t="s">
        <v>43</v>
      </c>
      <c r="E59" s="37">
        <v>0.1</v>
      </c>
      <c r="F59" s="29">
        <v>0</v>
      </c>
      <c r="G59" s="30">
        <f>+F59*0.1</f>
        <v>0</v>
      </c>
      <c r="H59" s="30">
        <f aca="true" t="shared" si="25" ref="H59:H65">F59+G59</f>
        <v>0</v>
      </c>
      <c r="I59" s="30">
        <f aca="true" t="shared" si="26" ref="I59:I65">E59*H59</f>
        <v>0</v>
      </c>
    </row>
    <row r="60" spans="1:9" ht="19.5" customHeight="1">
      <c r="A60" s="24"/>
      <c r="B60" s="35">
        <v>5.2</v>
      </c>
      <c r="C60" s="32" t="s">
        <v>44</v>
      </c>
      <c r="D60" s="32" t="s">
        <v>43</v>
      </c>
      <c r="E60" s="37">
        <v>0.03</v>
      </c>
      <c r="F60" s="29">
        <v>0</v>
      </c>
      <c r="G60" s="30">
        <f>+F60*0.03</f>
        <v>0</v>
      </c>
      <c r="H60" s="30">
        <f t="shared" si="25"/>
        <v>0</v>
      </c>
      <c r="I60" s="30">
        <f t="shared" si="26"/>
        <v>0</v>
      </c>
    </row>
    <row r="61" spans="1:9" ht="19.5" customHeight="1">
      <c r="A61" s="24"/>
      <c r="B61" s="35">
        <v>5.3</v>
      </c>
      <c r="C61" s="32" t="s">
        <v>45</v>
      </c>
      <c r="D61" s="32" t="s">
        <v>43</v>
      </c>
      <c r="E61" s="37">
        <v>0.015</v>
      </c>
      <c r="F61" s="29">
        <v>0</v>
      </c>
      <c r="G61" s="30">
        <f>+F61*1.5</f>
        <v>0</v>
      </c>
      <c r="H61" s="30">
        <f t="shared" si="25"/>
        <v>0</v>
      </c>
      <c r="I61" s="30">
        <f t="shared" si="26"/>
        <v>0</v>
      </c>
    </row>
    <row r="62" spans="1:9" ht="19.5" customHeight="1">
      <c r="A62" s="24"/>
      <c r="B62" s="35">
        <v>5.4</v>
      </c>
      <c r="C62" s="32" t="s">
        <v>46</v>
      </c>
      <c r="D62" s="32" t="s">
        <v>43</v>
      </c>
      <c r="E62" s="37">
        <v>0.045</v>
      </c>
      <c r="F62" s="29">
        <v>0</v>
      </c>
      <c r="G62" s="30">
        <f>+F62*4.5</f>
        <v>0</v>
      </c>
      <c r="H62" s="30">
        <f t="shared" si="25"/>
        <v>0</v>
      </c>
      <c r="I62" s="30">
        <f t="shared" si="26"/>
        <v>0</v>
      </c>
    </row>
    <row r="63" spans="1:9" ht="19.5" customHeight="1">
      <c r="A63" s="24"/>
      <c r="B63" s="35">
        <v>5.499999999999999</v>
      </c>
      <c r="C63" s="32" t="s">
        <v>47</v>
      </c>
      <c r="D63" s="32" t="s">
        <v>43</v>
      </c>
      <c r="E63" s="37">
        <v>0.05</v>
      </c>
      <c r="F63" s="29">
        <v>0</v>
      </c>
      <c r="G63" s="30">
        <f>+F63*0.5</f>
        <v>0</v>
      </c>
      <c r="H63" s="30">
        <f t="shared" si="25"/>
        <v>0</v>
      </c>
      <c r="I63" s="30">
        <f t="shared" si="26"/>
        <v>0</v>
      </c>
    </row>
    <row r="64" spans="1:9" ht="19.5" customHeight="1">
      <c r="A64" s="24"/>
      <c r="B64" s="35">
        <v>5.599999999999999</v>
      </c>
      <c r="C64" s="32" t="s">
        <v>48</v>
      </c>
      <c r="D64" s="32" t="s">
        <v>43</v>
      </c>
      <c r="E64" s="37">
        <v>0.18</v>
      </c>
      <c r="F64" s="29">
        <v>0</v>
      </c>
      <c r="G64" s="30">
        <f>+F64*0.18</f>
        <v>0</v>
      </c>
      <c r="H64" s="30">
        <f t="shared" si="25"/>
        <v>0</v>
      </c>
      <c r="I64" s="30">
        <f t="shared" si="26"/>
        <v>0</v>
      </c>
    </row>
    <row r="65" spans="1:9" ht="19.5" customHeight="1">
      <c r="A65" s="24"/>
      <c r="B65" s="35">
        <v>5.699999999999998</v>
      </c>
      <c r="C65" s="32" t="s">
        <v>49</v>
      </c>
      <c r="D65" s="32" t="s">
        <v>43</v>
      </c>
      <c r="E65" s="37">
        <v>0.01</v>
      </c>
      <c r="F65" s="29">
        <v>0</v>
      </c>
      <c r="G65" s="30">
        <f>+F65*0.01</f>
        <v>0</v>
      </c>
      <c r="H65" s="30">
        <f t="shared" si="25"/>
        <v>0</v>
      </c>
      <c r="I65" s="30">
        <f t="shared" si="26"/>
        <v>0</v>
      </c>
    </row>
    <row r="66" spans="1:9" ht="19.5" customHeight="1">
      <c r="A66" s="24"/>
      <c r="B66" s="38" t="s">
        <v>65</v>
      </c>
      <c r="C66" s="38"/>
      <c r="D66" s="38"/>
      <c r="E66" s="38"/>
      <c r="F66" s="38"/>
      <c r="G66" s="38"/>
      <c r="H66" s="38"/>
      <c r="I66" s="40">
        <f>+I65+I64+I63+I62+I61+I60+I59+I57+I56+I54+I53+I51+I50+I49+I48+I46+I45+I44+I43</f>
        <v>0</v>
      </c>
    </row>
    <row r="67" spans="1:9" ht="19.5" customHeight="1">
      <c r="A67" s="23" t="s">
        <v>66</v>
      </c>
      <c r="B67" s="23"/>
      <c r="C67" s="23"/>
      <c r="D67" s="23"/>
      <c r="E67" s="23"/>
      <c r="F67" s="23"/>
      <c r="G67" s="23"/>
      <c r="H67" s="23"/>
      <c r="I67" s="23"/>
    </row>
    <row r="68" spans="1:9" ht="19.5" customHeight="1">
      <c r="A68" s="24">
        <v>3</v>
      </c>
      <c r="B68" s="35">
        <v>1</v>
      </c>
      <c r="C68" s="26" t="s">
        <v>12</v>
      </c>
      <c r="D68" s="26"/>
      <c r="E68" s="26"/>
      <c r="F68" s="26"/>
      <c r="G68" s="26"/>
      <c r="H68" s="26"/>
      <c r="I68" s="26"/>
    </row>
    <row r="69" spans="1:9" ht="19.5" customHeight="1">
      <c r="A69" s="24"/>
      <c r="B69" s="35">
        <v>1.1</v>
      </c>
      <c r="C69" s="32" t="s">
        <v>67</v>
      </c>
      <c r="D69" s="32" t="s">
        <v>14</v>
      </c>
      <c r="E69" s="32">
        <v>121.64</v>
      </c>
      <c r="F69" s="29">
        <v>0</v>
      </c>
      <c r="G69" s="30">
        <f aca="true" t="shared" si="27" ref="G69:G70">+F69*0.18</f>
        <v>0</v>
      </c>
      <c r="H69" s="30">
        <f aca="true" t="shared" si="28" ref="H69:H70">F69+G69</f>
        <v>0</v>
      </c>
      <c r="I69" s="30">
        <f aca="true" t="shared" si="29" ref="I69:I70">E69*H69</f>
        <v>0</v>
      </c>
    </row>
    <row r="70" spans="1:9" ht="19.5" customHeight="1">
      <c r="A70" s="24"/>
      <c r="B70" s="35">
        <v>1.2</v>
      </c>
      <c r="C70" s="32" t="s">
        <v>68</v>
      </c>
      <c r="D70" s="32" t="s">
        <v>14</v>
      </c>
      <c r="E70" s="32">
        <v>122</v>
      </c>
      <c r="F70" s="29">
        <v>0</v>
      </c>
      <c r="G70" s="30">
        <f t="shared" si="27"/>
        <v>0</v>
      </c>
      <c r="H70" s="30">
        <f t="shared" si="28"/>
        <v>0</v>
      </c>
      <c r="I70" s="30">
        <f t="shared" si="29"/>
        <v>0</v>
      </c>
    </row>
    <row r="71" spans="1:9" ht="19.5" customHeight="1">
      <c r="A71" s="24"/>
      <c r="B71" s="35">
        <v>2</v>
      </c>
      <c r="C71" s="26" t="s">
        <v>69</v>
      </c>
      <c r="D71" s="26"/>
      <c r="E71" s="26"/>
      <c r="F71" s="26"/>
      <c r="G71" s="26"/>
      <c r="H71" s="26"/>
      <c r="I71" s="26"/>
    </row>
    <row r="72" spans="1:9" ht="43.5" customHeight="1">
      <c r="A72" s="24"/>
      <c r="B72" s="35">
        <v>2.1</v>
      </c>
      <c r="C72" s="32" t="s">
        <v>70</v>
      </c>
      <c r="D72" s="32" t="s">
        <v>14</v>
      </c>
      <c r="E72" s="32">
        <v>122</v>
      </c>
      <c r="F72" s="29">
        <v>0</v>
      </c>
      <c r="G72" s="30">
        <f aca="true" t="shared" si="30" ref="G72:G73">+F72*0.18</f>
        <v>0</v>
      </c>
      <c r="H72" s="30">
        <f aca="true" t="shared" si="31" ref="H72:H73">F72+G72</f>
        <v>0</v>
      </c>
      <c r="I72" s="30">
        <f aca="true" t="shared" si="32" ref="I72:I73">E72*H72</f>
        <v>0</v>
      </c>
    </row>
    <row r="73" spans="1:9" ht="30.75" customHeight="1">
      <c r="A73" s="24"/>
      <c r="B73" s="35">
        <v>2.2</v>
      </c>
      <c r="C73" s="32" t="s">
        <v>71</v>
      </c>
      <c r="D73" s="32" t="s">
        <v>18</v>
      </c>
      <c r="E73" s="32">
        <v>82</v>
      </c>
      <c r="F73" s="29">
        <v>0</v>
      </c>
      <c r="G73" s="30">
        <f t="shared" si="30"/>
        <v>0</v>
      </c>
      <c r="H73" s="30">
        <f t="shared" si="31"/>
        <v>0</v>
      </c>
      <c r="I73" s="30">
        <f t="shared" si="32"/>
        <v>0</v>
      </c>
    </row>
    <row r="74" spans="1:9" ht="19.5" customHeight="1">
      <c r="A74" s="24"/>
      <c r="B74" s="35">
        <v>3</v>
      </c>
      <c r="C74" s="26" t="s">
        <v>41</v>
      </c>
      <c r="D74" s="26"/>
      <c r="E74" s="26"/>
      <c r="F74" s="26"/>
      <c r="G74" s="26"/>
      <c r="H74" s="26"/>
      <c r="I74" s="26"/>
    </row>
    <row r="75" spans="1:9" ht="19.5" customHeight="1">
      <c r="A75" s="24"/>
      <c r="B75" s="35">
        <v>3.1</v>
      </c>
      <c r="C75" s="32" t="s">
        <v>42</v>
      </c>
      <c r="D75" s="32" t="s">
        <v>43</v>
      </c>
      <c r="E75" s="37">
        <v>0.1</v>
      </c>
      <c r="F75" s="29">
        <v>0</v>
      </c>
      <c r="G75" s="30">
        <f>+F75*0.1</f>
        <v>0</v>
      </c>
      <c r="H75" s="30">
        <f aca="true" t="shared" si="33" ref="H75:H81">F75+G75</f>
        <v>0</v>
      </c>
      <c r="I75" s="30">
        <f aca="true" t="shared" si="34" ref="I75:I81">E75*H75</f>
        <v>0</v>
      </c>
    </row>
    <row r="76" spans="1:9" ht="19.5" customHeight="1">
      <c r="A76" s="24"/>
      <c r="B76" s="35">
        <v>3.2</v>
      </c>
      <c r="C76" s="32" t="s">
        <v>44</v>
      </c>
      <c r="D76" s="32" t="s">
        <v>43</v>
      </c>
      <c r="E76" s="37">
        <v>0.03</v>
      </c>
      <c r="F76" s="29">
        <v>0</v>
      </c>
      <c r="G76" s="30">
        <f>+F76*0.03</f>
        <v>0</v>
      </c>
      <c r="H76" s="30">
        <f t="shared" si="33"/>
        <v>0</v>
      </c>
      <c r="I76" s="30">
        <f t="shared" si="34"/>
        <v>0</v>
      </c>
    </row>
    <row r="77" spans="1:9" ht="19.5" customHeight="1">
      <c r="A77" s="24"/>
      <c r="B77" s="35">
        <v>3.3</v>
      </c>
      <c r="C77" s="32" t="s">
        <v>45</v>
      </c>
      <c r="D77" s="32" t="s">
        <v>43</v>
      </c>
      <c r="E77" s="37">
        <v>0.015</v>
      </c>
      <c r="F77" s="29">
        <v>0</v>
      </c>
      <c r="G77" s="30">
        <f>+F77*1.5</f>
        <v>0</v>
      </c>
      <c r="H77" s="30">
        <f t="shared" si="33"/>
        <v>0</v>
      </c>
      <c r="I77" s="30">
        <f t="shared" si="34"/>
        <v>0</v>
      </c>
    </row>
    <row r="78" spans="1:9" ht="19.5" customHeight="1">
      <c r="A78" s="24"/>
      <c r="B78" s="35">
        <v>3.4000000000000004</v>
      </c>
      <c r="C78" s="32" t="s">
        <v>46</v>
      </c>
      <c r="D78" s="32" t="s">
        <v>43</v>
      </c>
      <c r="E78" s="37">
        <v>0.045</v>
      </c>
      <c r="F78" s="29">
        <v>0</v>
      </c>
      <c r="G78" s="30">
        <f>+F78*4.5</f>
        <v>0</v>
      </c>
      <c r="H78" s="30">
        <f t="shared" si="33"/>
        <v>0</v>
      </c>
      <c r="I78" s="30">
        <f t="shared" si="34"/>
        <v>0</v>
      </c>
    </row>
    <row r="79" spans="1:9" ht="19.5" customHeight="1">
      <c r="A79" s="24"/>
      <c r="B79" s="35">
        <v>3.5000000000000004</v>
      </c>
      <c r="C79" s="32" t="s">
        <v>47</v>
      </c>
      <c r="D79" s="32" t="s">
        <v>43</v>
      </c>
      <c r="E79" s="37">
        <v>0.05</v>
      </c>
      <c r="F79" s="29">
        <v>0</v>
      </c>
      <c r="G79" s="30">
        <f>+F79*0.5</f>
        <v>0</v>
      </c>
      <c r="H79" s="30">
        <f t="shared" si="33"/>
        <v>0</v>
      </c>
      <c r="I79" s="30">
        <f t="shared" si="34"/>
        <v>0</v>
      </c>
    </row>
    <row r="80" spans="1:9" ht="19.5" customHeight="1">
      <c r="A80" s="24"/>
      <c r="B80" s="35">
        <v>3.6000000000000005</v>
      </c>
      <c r="C80" s="32" t="s">
        <v>48</v>
      </c>
      <c r="D80" s="32" t="s">
        <v>43</v>
      </c>
      <c r="E80" s="37">
        <v>0.18</v>
      </c>
      <c r="F80" s="29">
        <v>0</v>
      </c>
      <c r="G80" s="30">
        <f>+F80*0.18</f>
        <v>0</v>
      </c>
      <c r="H80" s="30">
        <f t="shared" si="33"/>
        <v>0</v>
      </c>
      <c r="I80" s="30">
        <f t="shared" si="34"/>
        <v>0</v>
      </c>
    </row>
    <row r="81" spans="1:9" ht="19.5" customHeight="1">
      <c r="A81" s="24"/>
      <c r="B81" s="35">
        <v>3.7000000000000006</v>
      </c>
      <c r="C81" s="32" t="s">
        <v>49</v>
      </c>
      <c r="D81" s="32" t="s">
        <v>43</v>
      </c>
      <c r="E81" s="37">
        <v>0.01</v>
      </c>
      <c r="F81" s="29">
        <v>0</v>
      </c>
      <c r="G81" s="30">
        <f>+F81*0.01</f>
        <v>0</v>
      </c>
      <c r="H81" s="30">
        <f t="shared" si="33"/>
        <v>0</v>
      </c>
      <c r="I81" s="30">
        <f t="shared" si="34"/>
        <v>0</v>
      </c>
    </row>
    <row r="82" spans="1:9" ht="19.5" customHeight="1">
      <c r="A82" s="24"/>
      <c r="B82" s="38" t="s">
        <v>72</v>
      </c>
      <c r="C82" s="38"/>
      <c r="D82" s="38"/>
      <c r="E82" s="38"/>
      <c r="F82" s="38"/>
      <c r="G82" s="38"/>
      <c r="H82" s="38"/>
      <c r="I82" s="40">
        <f>+I81+I80+I79+I78+I77+I76+I75+I73+I72+I70+I69</f>
        <v>0</v>
      </c>
    </row>
    <row r="83" spans="1:9" ht="19.5" customHeight="1">
      <c r="A83" s="23" t="s">
        <v>73</v>
      </c>
      <c r="B83" s="23"/>
      <c r="C83" s="23"/>
      <c r="D83" s="23"/>
      <c r="E83" s="23"/>
      <c r="F83" s="23"/>
      <c r="G83" s="23"/>
      <c r="H83" s="23"/>
      <c r="I83" s="23"/>
    </row>
    <row r="84" spans="1:9" ht="19.5" customHeight="1">
      <c r="A84" s="24">
        <v>4</v>
      </c>
      <c r="B84" s="35">
        <v>1</v>
      </c>
      <c r="C84" s="26" t="s">
        <v>74</v>
      </c>
      <c r="D84" s="26"/>
      <c r="E84" s="26"/>
      <c r="F84" s="26"/>
      <c r="G84" s="26"/>
      <c r="H84" s="26"/>
      <c r="I84" s="26"/>
    </row>
    <row r="85" spans="1:9" ht="30.75" customHeight="1">
      <c r="A85" s="24"/>
      <c r="B85" s="35">
        <v>1.1</v>
      </c>
      <c r="C85" s="32" t="s">
        <v>75</v>
      </c>
      <c r="D85" s="32" t="s">
        <v>14</v>
      </c>
      <c r="E85" s="32">
        <v>112.26</v>
      </c>
      <c r="F85" s="29">
        <v>0</v>
      </c>
      <c r="G85" s="30">
        <f aca="true" t="shared" si="35" ref="G85:G86">+F85*0.18</f>
        <v>0</v>
      </c>
      <c r="H85" s="30">
        <f aca="true" t="shared" si="36" ref="H85:H86">F85+G85</f>
        <v>0</v>
      </c>
      <c r="I85" s="30">
        <f aca="true" t="shared" si="37" ref="I85:I86">E85*H85</f>
        <v>0</v>
      </c>
    </row>
    <row r="86" spans="1:9" ht="56.25" customHeight="1">
      <c r="A86" s="24"/>
      <c r="B86" s="35">
        <v>1.2</v>
      </c>
      <c r="C86" s="32" t="s">
        <v>76</v>
      </c>
      <c r="D86" s="32" t="s">
        <v>39</v>
      </c>
      <c r="E86" s="32">
        <v>1</v>
      </c>
      <c r="F86" s="29">
        <v>0</v>
      </c>
      <c r="G86" s="30">
        <f t="shared" si="35"/>
        <v>0</v>
      </c>
      <c r="H86" s="30">
        <f t="shared" si="36"/>
        <v>0</v>
      </c>
      <c r="I86" s="30">
        <f t="shared" si="37"/>
        <v>0</v>
      </c>
    </row>
    <row r="87" spans="1:9" ht="19.5" customHeight="1">
      <c r="A87" s="24"/>
      <c r="B87" s="35">
        <v>2</v>
      </c>
      <c r="C87" s="26" t="s">
        <v>41</v>
      </c>
      <c r="D87" s="26"/>
      <c r="E87" s="26"/>
      <c r="F87" s="26"/>
      <c r="G87" s="26"/>
      <c r="H87" s="26"/>
      <c r="I87" s="26"/>
    </row>
    <row r="88" spans="1:9" ht="19.5" customHeight="1">
      <c r="A88" s="24"/>
      <c r="B88" s="35">
        <v>2.1</v>
      </c>
      <c r="C88" s="32" t="s">
        <v>42</v>
      </c>
      <c r="D88" s="32" t="s">
        <v>43</v>
      </c>
      <c r="E88" s="37">
        <v>0.1</v>
      </c>
      <c r="F88" s="29">
        <v>0</v>
      </c>
      <c r="G88" s="30">
        <f>+F88*0.1</f>
        <v>0</v>
      </c>
      <c r="H88" s="30">
        <f aca="true" t="shared" si="38" ref="H88:H94">F88+G88</f>
        <v>0</v>
      </c>
      <c r="I88" s="30">
        <f aca="true" t="shared" si="39" ref="I88:I94">E88*H88</f>
        <v>0</v>
      </c>
    </row>
    <row r="89" spans="1:9" ht="19.5" customHeight="1">
      <c r="A89" s="24"/>
      <c r="B89" s="35">
        <v>2.2</v>
      </c>
      <c r="C89" s="32" t="s">
        <v>44</v>
      </c>
      <c r="D89" s="32" t="s">
        <v>43</v>
      </c>
      <c r="E89" s="37">
        <v>0.03</v>
      </c>
      <c r="F89" s="29">
        <v>0</v>
      </c>
      <c r="G89" s="30">
        <f>+F89*0.03</f>
        <v>0</v>
      </c>
      <c r="H89" s="30">
        <f t="shared" si="38"/>
        <v>0</v>
      </c>
      <c r="I89" s="30">
        <f t="shared" si="39"/>
        <v>0</v>
      </c>
    </row>
    <row r="90" spans="1:9" ht="19.5" customHeight="1">
      <c r="A90" s="24"/>
      <c r="B90" s="35">
        <v>2.3000000000000003</v>
      </c>
      <c r="C90" s="32" t="s">
        <v>45</v>
      </c>
      <c r="D90" s="32" t="s">
        <v>43</v>
      </c>
      <c r="E90" s="37">
        <v>0.015</v>
      </c>
      <c r="F90" s="29">
        <v>0</v>
      </c>
      <c r="G90" s="30">
        <f>+F90*1.5</f>
        <v>0</v>
      </c>
      <c r="H90" s="30">
        <f t="shared" si="38"/>
        <v>0</v>
      </c>
      <c r="I90" s="30">
        <f t="shared" si="39"/>
        <v>0</v>
      </c>
    </row>
    <row r="91" spans="1:9" ht="19.5" customHeight="1">
      <c r="A91" s="24"/>
      <c r="B91" s="35">
        <v>2.4000000000000004</v>
      </c>
      <c r="C91" s="32" t="s">
        <v>46</v>
      </c>
      <c r="D91" s="32" t="s">
        <v>43</v>
      </c>
      <c r="E91" s="37">
        <v>0.045</v>
      </c>
      <c r="F91" s="29">
        <v>0</v>
      </c>
      <c r="G91" s="30">
        <f>+F91*4.5</f>
        <v>0</v>
      </c>
      <c r="H91" s="30">
        <f t="shared" si="38"/>
        <v>0</v>
      </c>
      <c r="I91" s="30">
        <f t="shared" si="39"/>
        <v>0</v>
      </c>
    </row>
    <row r="92" spans="1:9" ht="19.5" customHeight="1">
      <c r="A92" s="24"/>
      <c r="B92" s="35">
        <v>2.5000000000000004</v>
      </c>
      <c r="C92" s="32" t="s">
        <v>47</v>
      </c>
      <c r="D92" s="32" t="s">
        <v>43</v>
      </c>
      <c r="E92" s="37">
        <v>0.05</v>
      </c>
      <c r="F92" s="29">
        <v>0</v>
      </c>
      <c r="G92" s="30">
        <f>+F92*0.5</f>
        <v>0</v>
      </c>
      <c r="H92" s="30">
        <f t="shared" si="38"/>
        <v>0</v>
      </c>
      <c r="I92" s="30">
        <f t="shared" si="39"/>
        <v>0</v>
      </c>
    </row>
    <row r="93" spans="1:9" ht="19.5" customHeight="1">
      <c r="A93" s="24"/>
      <c r="B93" s="35">
        <v>2.6000000000000005</v>
      </c>
      <c r="C93" s="32" t="s">
        <v>48</v>
      </c>
      <c r="D93" s="32" t="s">
        <v>43</v>
      </c>
      <c r="E93" s="37">
        <v>0.18</v>
      </c>
      <c r="F93" s="29">
        <v>0</v>
      </c>
      <c r="G93" s="30">
        <f>+F93*0.18</f>
        <v>0</v>
      </c>
      <c r="H93" s="30">
        <f t="shared" si="38"/>
        <v>0</v>
      </c>
      <c r="I93" s="30">
        <f t="shared" si="39"/>
        <v>0</v>
      </c>
    </row>
    <row r="94" spans="1:9" ht="19.5" customHeight="1">
      <c r="A94" s="24"/>
      <c r="B94" s="35">
        <v>2.7000000000000006</v>
      </c>
      <c r="C94" s="32" t="s">
        <v>49</v>
      </c>
      <c r="D94" s="32" t="s">
        <v>43</v>
      </c>
      <c r="E94" s="37">
        <v>0.01</v>
      </c>
      <c r="F94" s="29">
        <v>0</v>
      </c>
      <c r="G94" s="30">
        <f>+F94*0.01</f>
        <v>0</v>
      </c>
      <c r="H94" s="30">
        <f t="shared" si="38"/>
        <v>0</v>
      </c>
      <c r="I94" s="30">
        <f t="shared" si="39"/>
        <v>0</v>
      </c>
    </row>
    <row r="95" spans="1:9" ht="19.5" customHeight="1">
      <c r="A95" s="24"/>
      <c r="B95" s="38" t="s">
        <v>77</v>
      </c>
      <c r="C95" s="38"/>
      <c r="D95" s="38"/>
      <c r="E95" s="38"/>
      <c r="F95" s="38"/>
      <c r="G95" s="38"/>
      <c r="H95" s="38"/>
      <c r="I95" s="40">
        <f>+I94+I93+I92+I91+I90+I89+I88+I86+I85</f>
        <v>0</v>
      </c>
    </row>
    <row r="96" spans="1:9" ht="19.5" customHeight="1">
      <c r="A96" s="23" t="s">
        <v>78</v>
      </c>
      <c r="B96" s="23"/>
      <c r="C96" s="23"/>
      <c r="D96" s="23"/>
      <c r="E96" s="23"/>
      <c r="F96" s="23"/>
      <c r="G96" s="23"/>
      <c r="H96" s="23"/>
      <c r="I96" s="23"/>
    </row>
    <row r="97" spans="1:9" ht="30.75" customHeight="1">
      <c r="A97" s="24">
        <v>5</v>
      </c>
      <c r="B97" s="41" t="s">
        <v>79</v>
      </c>
      <c r="C97" s="41"/>
      <c r="D97" s="35" t="s">
        <v>27</v>
      </c>
      <c r="E97" s="35">
        <v>1</v>
      </c>
      <c r="F97" s="29">
        <v>0</v>
      </c>
      <c r="G97" s="30">
        <f>+F97*0.18</f>
        <v>0</v>
      </c>
      <c r="H97" s="30">
        <f>F97+G97</f>
        <v>0</v>
      </c>
      <c r="I97" s="30">
        <f>E97*H97</f>
        <v>0</v>
      </c>
    </row>
    <row r="98" spans="1:9" ht="19.5" customHeight="1">
      <c r="A98" s="24"/>
      <c r="B98" s="42" t="s">
        <v>80</v>
      </c>
      <c r="C98" s="42"/>
      <c r="D98" s="35"/>
      <c r="E98" s="35"/>
      <c r="F98" s="29"/>
      <c r="G98" s="29"/>
      <c r="H98" s="30"/>
      <c r="I98" s="30"/>
    </row>
    <row r="99" spans="1:9" ht="19.5" customHeight="1">
      <c r="A99" s="24"/>
      <c r="B99" s="42" t="s">
        <v>81</v>
      </c>
      <c r="C99" s="42"/>
      <c r="D99" s="35"/>
      <c r="E99" s="35"/>
      <c r="F99" s="29"/>
      <c r="G99" s="29"/>
      <c r="H99" s="30"/>
      <c r="I99" s="30"/>
    </row>
    <row r="100" spans="1:9" ht="19.5" customHeight="1">
      <c r="A100" s="24"/>
      <c r="B100" s="42" t="s">
        <v>82</v>
      </c>
      <c r="C100" s="42"/>
      <c r="D100" s="35"/>
      <c r="E100" s="35"/>
      <c r="F100" s="29"/>
      <c r="G100" s="29"/>
      <c r="H100" s="30"/>
      <c r="I100" s="30"/>
    </row>
    <row r="101" spans="1:9" ht="19.5" customHeight="1">
      <c r="A101" s="24"/>
      <c r="B101" s="42" t="s">
        <v>83</v>
      </c>
      <c r="C101" s="42"/>
      <c r="D101" s="35"/>
      <c r="E101" s="35"/>
      <c r="F101" s="29"/>
      <c r="G101" s="30"/>
      <c r="H101" s="30"/>
      <c r="I101" s="30"/>
    </row>
    <row r="102" spans="1:9" ht="19.5" customHeight="1">
      <c r="A102" s="24"/>
      <c r="B102" s="42" t="s">
        <v>84</v>
      </c>
      <c r="C102" s="42"/>
      <c r="D102" s="35"/>
      <c r="E102" s="35"/>
      <c r="F102" s="29"/>
      <c r="G102" s="30"/>
      <c r="H102" s="30"/>
      <c r="I102" s="30"/>
    </row>
    <row r="103" spans="1:9" ht="19.5" customHeight="1">
      <c r="A103" s="24"/>
      <c r="B103" s="42" t="s">
        <v>85</v>
      </c>
      <c r="C103" s="42"/>
      <c r="D103" s="35"/>
      <c r="E103" s="35"/>
      <c r="F103" s="29"/>
      <c r="G103" s="30"/>
      <c r="H103" s="30"/>
      <c r="I103" s="30"/>
    </row>
    <row r="104" spans="1:9" ht="19.5" customHeight="1">
      <c r="A104" s="24"/>
      <c r="B104" s="42" t="s">
        <v>86</v>
      </c>
      <c r="C104" s="42"/>
      <c r="D104" s="35"/>
      <c r="E104" s="35"/>
      <c r="F104" s="29"/>
      <c r="G104" s="30"/>
      <c r="H104" s="30"/>
      <c r="I104" s="30"/>
    </row>
    <row r="105" spans="1:9" ht="19.5" customHeight="1">
      <c r="A105" s="24"/>
      <c r="B105" s="42" t="s">
        <v>87</v>
      </c>
      <c r="C105" s="42"/>
      <c r="D105" s="35"/>
      <c r="E105" s="35"/>
      <c r="F105" s="29"/>
      <c r="G105" s="30"/>
      <c r="H105" s="30"/>
      <c r="I105" s="30"/>
    </row>
    <row r="106" spans="1:9" ht="19.5" customHeight="1">
      <c r="A106" s="24"/>
      <c r="B106" s="42" t="s">
        <v>88</v>
      </c>
      <c r="C106" s="42"/>
      <c r="D106" s="35"/>
      <c r="E106" s="35"/>
      <c r="F106" s="29"/>
      <c r="G106" s="30"/>
      <c r="H106" s="30"/>
      <c r="I106" s="30"/>
    </row>
    <row r="107" spans="1:9" ht="19.5" customHeight="1">
      <c r="A107" s="24"/>
      <c r="B107" s="42" t="s">
        <v>89</v>
      </c>
      <c r="C107" s="42"/>
      <c r="D107" s="35"/>
      <c r="E107" s="35"/>
      <c r="F107" s="29"/>
      <c r="G107" s="30"/>
      <c r="H107" s="30"/>
      <c r="I107" s="30"/>
    </row>
    <row r="108" spans="1:9" ht="19.5" customHeight="1">
      <c r="A108" s="24"/>
      <c r="B108" s="42" t="s">
        <v>90</v>
      </c>
      <c r="C108" s="42"/>
      <c r="D108" s="35"/>
      <c r="E108" s="35"/>
      <c r="F108" s="29"/>
      <c r="G108" s="30"/>
      <c r="H108" s="30"/>
      <c r="I108" s="30"/>
    </row>
    <row r="109" spans="1:9" ht="19.5" customHeight="1">
      <c r="A109" s="24"/>
      <c r="B109" s="43" t="s">
        <v>91</v>
      </c>
      <c r="C109" s="43"/>
      <c r="D109" s="35"/>
      <c r="E109" s="35"/>
      <c r="F109" s="29"/>
      <c r="G109" s="29"/>
      <c r="H109" s="30"/>
      <c r="I109" s="30"/>
    </row>
    <row r="110" spans="1:9" ht="43.5" customHeight="1">
      <c r="A110" s="24"/>
      <c r="B110" s="42" t="s">
        <v>92</v>
      </c>
      <c r="C110" s="42"/>
      <c r="D110" s="35"/>
      <c r="E110" s="35"/>
      <c r="F110" s="29"/>
      <c r="G110" s="30"/>
      <c r="H110" s="30"/>
      <c r="I110" s="30"/>
    </row>
    <row r="111" spans="1:9" ht="30.75" customHeight="1">
      <c r="A111" s="24"/>
      <c r="B111" s="42" t="s">
        <v>93</v>
      </c>
      <c r="C111" s="42"/>
      <c r="D111" s="35"/>
      <c r="E111" s="35"/>
      <c r="F111" s="29"/>
      <c r="G111" s="30"/>
      <c r="H111" s="30"/>
      <c r="I111" s="30"/>
    </row>
    <row r="112" spans="1:9" ht="43.5" customHeight="1">
      <c r="A112" s="24"/>
      <c r="B112" s="42" t="s">
        <v>94</v>
      </c>
      <c r="C112" s="42"/>
      <c r="D112" s="35"/>
      <c r="E112" s="35"/>
      <c r="F112" s="29"/>
      <c r="G112" s="30"/>
      <c r="H112" s="30"/>
      <c r="I112" s="30"/>
    </row>
    <row r="113" spans="1:9" ht="30.75" customHeight="1">
      <c r="A113" s="24"/>
      <c r="B113" s="42" t="s">
        <v>95</v>
      </c>
      <c r="C113" s="42"/>
      <c r="D113" s="35"/>
      <c r="E113" s="35"/>
      <c r="F113" s="29"/>
      <c r="G113" s="30"/>
      <c r="H113" s="30"/>
      <c r="I113" s="30"/>
    </row>
    <row r="114" spans="1:9" ht="56.25" customHeight="1">
      <c r="A114" s="24"/>
      <c r="B114" s="42" t="s">
        <v>96</v>
      </c>
      <c r="C114" s="42"/>
      <c r="D114" s="35"/>
      <c r="E114" s="35"/>
      <c r="F114" s="29"/>
      <c r="G114" s="30"/>
      <c r="H114" s="30"/>
      <c r="I114" s="30"/>
    </row>
    <row r="115" spans="1:9" ht="30.75" customHeight="1">
      <c r="A115" s="24"/>
      <c r="B115" s="42" t="s">
        <v>97</v>
      </c>
      <c r="C115" s="42"/>
      <c r="D115" s="35"/>
      <c r="E115" s="35"/>
      <c r="F115" s="29"/>
      <c r="G115" s="30"/>
      <c r="H115" s="30"/>
      <c r="I115" s="30"/>
    </row>
    <row r="116" spans="1:9" ht="30.75" customHeight="1">
      <c r="A116" s="24"/>
      <c r="B116" s="44" t="s">
        <v>98</v>
      </c>
      <c r="C116" s="44"/>
      <c r="D116" s="35"/>
      <c r="E116" s="35"/>
      <c r="F116" s="29"/>
      <c r="G116" s="30"/>
      <c r="H116" s="30"/>
      <c r="I116" s="30"/>
    </row>
    <row r="117" spans="1:9" ht="19.5" customHeight="1">
      <c r="A117" s="24"/>
      <c r="B117" s="45" t="s">
        <v>42</v>
      </c>
      <c r="C117" s="45"/>
      <c r="D117" s="32" t="s">
        <v>43</v>
      </c>
      <c r="E117" s="37">
        <v>0.1</v>
      </c>
      <c r="F117" s="29">
        <v>0</v>
      </c>
      <c r="G117" s="30">
        <f>+F117*0.1</f>
        <v>0</v>
      </c>
      <c r="H117" s="30">
        <f aca="true" t="shared" si="40" ref="H117:H123">F117+G117</f>
        <v>0</v>
      </c>
      <c r="I117" s="30">
        <f aca="true" t="shared" si="41" ref="I117:I123">E117*H117</f>
        <v>0</v>
      </c>
    </row>
    <row r="118" spans="1:9" ht="19.5" customHeight="1">
      <c r="A118" s="24"/>
      <c r="B118" s="45" t="s">
        <v>44</v>
      </c>
      <c r="C118" s="45"/>
      <c r="D118" s="32" t="s">
        <v>43</v>
      </c>
      <c r="E118" s="37">
        <v>0.03</v>
      </c>
      <c r="F118" s="29">
        <v>0</v>
      </c>
      <c r="G118" s="30">
        <f>+F118*0.03</f>
        <v>0</v>
      </c>
      <c r="H118" s="30">
        <f t="shared" si="40"/>
        <v>0</v>
      </c>
      <c r="I118" s="30">
        <f t="shared" si="41"/>
        <v>0</v>
      </c>
    </row>
    <row r="119" spans="1:9" ht="19.5" customHeight="1">
      <c r="A119" s="24"/>
      <c r="B119" s="45" t="s">
        <v>45</v>
      </c>
      <c r="C119" s="45"/>
      <c r="D119" s="32" t="s">
        <v>43</v>
      </c>
      <c r="E119" s="37">
        <v>0.015</v>
      </c>
      <c r="F119" s="29">
        <v>0</v>
      </c>
      <c r="G119" s="30">
        <f>+F119*1.5</f>
        <v>0</v>
      </c>
      <c r="H119" s="30">
        <f t="shared" si="40"/>
        <v>0</v>
      </c>
      <c r="I119" s="30">
        <f t="shared" si="41"/>
        <v>0</v>
      </c>
    </row>
    <row r="120" spans="1:9" ht="19.5" customHeight="1">
      <c r="A120" s="24"/>
      <c r="B120" s="45" t="s">
        <v>46</v>
      </c>
      <c r="C120" s="45"/>
      <c r="D120" s="32" t="s">
        <v>43</v>
      </c>
      <c r="E120" s="37">
        <v>0.045</v>
      </c>
      <c r="F120" s="29">
        <v>0</v>
      </c>
      <c r="G120" s="30">
        <f>+F120*4.5</f>
        <v>0</v>
      </c>
      <c r="H120" s="30">
        <f t="shared" si="40"/>
        <v>0</v>
      </c>
      <c r="I120" s="30">
        <f t="shared" si="41"/>
        <v>0</v>
      </c>
    </row>
    <row r="121" spans="1:9" ht="19.5" customHeight="1">
      <c r="A121" s="24"/>
      <c r="B121" s="45" t="s">
        <v>47</v>
      </c>
      <c r="C121" s="45"/>
      <c r="D121" s="32" t="s">
        <v>43</v>
      </c>
      <c r="E121" s="37">
        <v>0.05</v>
      </c>
      <c r="F121" s="29">
        <v>0</v>
      </c>
      <c r="G121" s="30">
        <f>+F121*0.5</f>
        <v>0</v>
      </c>
      <c r="H121" s="30">
        <f t="shared" si="40"/>
        <v>0</v>
      </c>
      <c r="I121" s="30">
        <f t="shared" si="41"/>
        <v>0</v>
      </c>
    </row>
    <row r="122" spans="1:9" ht="19.5" customHeight="1">
      <c r="A122" s="24"/>
      <c r="B122" s="45" t="s">
        <v>48</v>
      </c>
      <c r="C122" s="45"/>
      <c r="D122" s="32" t="s">
        <v>43</v>
      </c>
      <c r="E122" s="37">
        <v>0.18</v>
      </c>
      <c r="F122" s="29">
        <v>0</v>
      </c>
      <c r="G122" s="30">
        <f>+F122*0.18</f>
        <v>0</v>
      </c>
      <c r="H122" s="30">
        <f t="shared" si="40"/>
        <v>0</v>
      </c>
      <c r="I122" s="30">
        <f t="shared" si="41"/>
        <v>0</v>
      </c>
    </row>
    <row r="123" spans="1:9" ht="19.5" customHeight="1">
      <c r="A123" s="24"/>
      <c r="B123" s="45" t="s">
        <v>49</v>
      </c>
      <c r="C123" s="45"/>
      <c r="D123" s="32" t="s">
        <v>43</v>
      </c>
      <c r="E123" s="37">
        <v>0.01</v>
      </c>
      <c r="F123" s="29">
        <v>0</v>
      </c>
      <c r="G123" s="30">
        <f>+F123*0.01</f>
        <v>0</v>
      </c>
      <c r="H123" s="30">
        <f t="shared" si="40"/>
        <v>0</v>
      </c>
      <c r="I123" s="30">
        <f t="shared" si="41"/>
        <v>0</v>
      </c>
    </row>
    <row r="124" spans="1:9" ht="19.5" customHeight="1">
      <c r="A124" s="24"/>
      <c r="B124" s="38" t="s">
        <v>99</v>
      </c>
      <c r="C124" s="38"/>
      <c r="D124" s="38"/>
      <c r="E124" s="38"/>
      <c r="F124" s="38"/>
      <c r="G124" s="38"/>
      <c r="H124" s="38"/>
      <c r="I124" s="40">
        <f>SUM(I97:I123)</f>
        <v>0</v>
      </c>
    </row>
    <row r="125" spans="1:17" s="50" customFormat="1" ht="19.5" customHeight="1">
      <c r="A125" s="46"/>
      <c r="B125" s="47" t="s">
        <v>100</v>
      </c>
      <c r="C125" s="47"/>
      <c r="D125" s="47"/>
      <c r="E125" s="47"/>
      <c r="F125" s="47"/>
      <c r="G125" s="47"/>
      <c r="H125" s="47"/>
      <c r="I125" s="48">
        <f>+I124+I95+I82+I66+I40</f>
        <v>0</v>
      </c>
      <c r="J125" s="49"/>
      <c r="K125" s="21"/>
      <c r="L125" s="21"/>
      <c r="M125" s="21"/>
      <c r="N125" s="21"/>
      <c r="O125" s="21"/>
      <c r="P125" s="21"/>
      <c r="Q125" s="21"/>
    </row>
    <row r="126" spans="1:17" s="50" customFormat="1" ht="19.5" customHeight="1">
      <c r="A126" s="46"/>
      <c r="B126" s="47" t="s">
        <v>101</v>
      </c>
      <c r="C126" s="47"/>
      <c r="D126" s="51"/>
      <c r="E126" s="51"/>
      <c r="F126" s="51"/>
      <c r="G126" s="51"/>
      <c r="H126" s="51"/>
      <c r="I126" s="51"/>
      <c r="J126" s="49"/>
      <c r="K126" s="21"/>
      <c r="L126" s="21"/>
      <c r="M126" s="21"/>
      <c r="N126" s="21"/>
      <c r="O126" s="21"/>
      <c r="P126" s="21"/>
      <c r="Q126" s="21"/>
    </row>
    <row r="127" spans="1:17" s="50" customFormat="1" ht="19.5" customHeight="1">
      <c r="A127" s="52"/>
      <c r="B127" s="7"/>
      <c r="C127" s="7"/>
      <c r="D127" s="7"/>
      <c r="E127" s="7"/>
      <c r="F127" s="7"/>
      <c r="G127" s="7"/>
      <c r="H127" s="7"/>
      <c r="I127" s="7"/>
      <c r="J127" s="49"/>
      <c r="K127" s="21"/>
      <c r="L127" s="21"/>
      <c r="M127" s="21"/>
      <c r="N127" s="21"/>
      <c r="O127" s="21"/>
      <c r="P127" s="21"/>
      <c r="Q127" s="21"/>
    </row>
    <row r="128" spans="1:17" s="55" customFormat="1" ht="32.25" customHeight="1">
      <c r="A128" s="53"/>
      <c r="B128" s="54" t="s">
        <v>102</v>
      </c>
      <c r="C128" s="54"/>
      <c r="D128" s="54"/>
      <c r="E128" s="54"/>
      <c r="F128" s="54"/>
      <c r="G128" s="54"/>
      <c r="H128" s="54"/>
      <c r="I128" s="54"/>
      <c r="K128"/>
      <c r="L128"/>
      <c r="M128"/>
      <c r="N128"/>
      <c r="O128"/>
      <c r="P128"/>
      <c r="Q128"/>
    </row>
    <row r="129" spans="1:250" s="58" customFormat="1" ht="19.5" customHeight="1">
      <c r="A129" s="56"/>
      <c r="B129" s="7" t="s">
        <v>103</v>
      </c>
      <c r="C129" s="7"/>
      <c r="D129" s="7"/>
      <c r="E129" s="7"/>
      <c r="F129" s="7"/>
      <c r="G129" s="7"/>
      <c r="H129" s="7"/>
      <c r="I129" s="7"/>
      <c r="J129" s="57"/>
      <c r="K129" s="57"/>
      <c r="L129" s="57"/>
      <c r="M129" s="57"/>
      <c r="N129" s="57"/>
      <c r="O129" s="57"/>
      <c r="P129" s="57"/>
      <c r="Q129" s="57"/>
      <c r="BV129" s="58" t="s">
        <v>104</v>
      </c>
      <c r="CD129" s="58" t="s">
        <v>104</v>
      </c>
      <c r="CL129" s="58" t="s">
        <v>104</v>
      </c>
      <c r="CT129" s="58" t="s">
        <v>104</v>
      </c>
      <c r="DB129" s="58" t="s">
        <v>104</v>
      </c>
      <c r="DJ129" s="58" t="s">
        <v>104</v>
      </c>
      <c r="DR129" s="58" t="s">
        <v>104</v>
      </c>
      <c r="DZ129" s="58" t="s">
        <v>104</v>
      </c>
      <c r="EH129" s="58" t="s">
        <v>104</v>
      </c>
      <c r="EP129" s="58" t="s">
        <v>104</v>
      </c>
      <c r="EX129" s="58" t="s">
        <v>104</v>
      </c>
      <c r="FF129" s="58" t="s">
        <v>104</v>
      </c>
      <c r="FN129" s="58" t="s">
        <v>104</v>
      </c>
      <c r="FV129" s="58" t="s">
        <v>104</v>
      </c>
      <c r="GD129" s="58" t="s">
        <v>104</v>
      </c>
      <c r="GL129" s="58" t="s">
        <v>104</v>
      </c>
      <c r="GT129" s="58" t="s">
        <v>104</v>
      </c>
      <c r="HB129" s="58" t="s">
        <v>104</v>
      </c>
      <c r="HJ129" s="58" t="s">
        <v>104</v>
      </c>
      <c r="HR129" s="58" t="s">
        <v>104</v>
      </c>
      <c r="HZ129" s="58" t="s">
        <v>104</v>
      </c>
      <c r="IH129" s="58" t="s">
        <v>104</v>
      </c>
      <c r="IP129" s="58" t="s">
        <v>104</v>
      </c>
    </row>
    <row r="130" spans="1:250" s="61" customFormat="1" ht="19.5" customHeight="1">
      <c r="A130" s="59"/>
      <c r="B130" s="7" t="s">
        <v>105</v>
      </c>
      <c r="C130" s="7"/>
      <c r="D130" s="7"/>
      <c r="E130" s="7"/>
      <c r="F130" s="7"/>
      <c r="G130" s="7"/>
      <c r="H130" s="7"/>
      <c r="I130" s="7"/>
      <c r="J130" s="60"/>
      <c r="K130" s="60"/>
      <c r="L130" s="60"/>
      <c r="M130" s="60"/>
      <c r="N130" s="60"/>
      <c r="O130" s="60"/>
      <c r="P130" s="60"/>
      <c r="Q130" s="60"/>
      <c r="BV130" s="61" t="s">
        <v>106</v>
      </c>
      <c r="CD130" s="61" t="s">
        <v>106</v>
      </c>
      <c r="CL130" s="61" t="s">
        <v>106</v>
      </c>
      <c r="CT130" s="61" t="s">
        <v>106</v>
      </c>
      <c r="DB130" s="61" t="s">
        <v>106</v>
      </c>
      <c r="DJ130" s="61" t="s">
        <v>106</v>
      </c>
      <c r="DR130" s="61" t="s">
        <v>106</v>
      </c>
      <c r="DZ130" s="61" t="s">
        <v>106</v>
      </c>
      <c r="EH130" s="61" t="s">
        <v>106</v>
      </c>
      <c r="EP130" s="61" t="s">
        <v>106</v>
      </c>
      <c r="EX130" s="61" t="s">
        <v>106</v>
      </c>
      <c r="FF130" s="61" t="s">
        <v>106</v>
      </c>
      <c r="FN130" s="61" t="s">
        <v>106</v>
      </c>
      <c r="FV130" s="61" t="s">
        <v>106</v>
      </c>
      <c r="GD130" s="61" t="s">
        <v>106</v>
      </c>
      <c r="GL130" s="61" t="s">
        <v>106</v>
      </c>
      <c r="GT130" s="61" t="s">
        <v>106</v>
      </c>
      <c r="HB130" s="61" t="s">
        <v>106</v>
      </c>
      <c r="HJ130" s="61" t="s">
        <v>106</v>
      </c>
      <c r="HR130" s="61" t="s">
        <v>106</v>
      </c>
      <c r="HZ130" s="61" t="s">
        <v>106</v>
      </c>
      <c r="IH130" s="61" t="s">
        <v>106</v>
      </c>
      <c r="IP130" s="61" t="s">
        <v>106</v>
      </c>
    </row>
    <row r="131" spans="1:250" s="64" customFormat="1" ht="19.5" customHeight="1">
      <c r="A131" s="62"/>
      <c r="B131" s="7" t="s">
        <v>107</v>
      </c>
      <c r="C131" s="7"/>
      <c r="D131" s="7"/>
      <c r="E131" s="7"/>
      <c r="F131" s="7"/>
      <c r="G131" s="7"/>
      <c r="H131" s="7"/>
      <c r="I131" s="7"/>
      <c r="J131" s="63"/>
      <c r="K131" s="63"/>
      <c r="L131" s="63"/>
      <c r="M131" s="63"/>
      <c r="N131" s="63"/>
      <c r="O131" s="63"/>
      <c r="P131" s="63"/>
      <c r="Q131" s="63"/>
      <c r="BV131" s="64" t="s">
        <v>107</v>
      </c>
      <c r="CD131" s="64" t="s">
        <v>107</v>
      </c>
      <c r="CL131" s="64" t="s">
        <v>107</v>
      </c>
      <c r="CT131" s="64" t="s">
        <v>107</v>
      </c>
      <c r="DB131" s="64" t="s">
        <v>107</v>
      </c>
      <c r="DJ131" s="64" t="s">
        <v>107</v>
      </c>
      <c r="DR131" s="64" t="s">
        <v>107</v>
      </c>
      <c r="DZ131" s="64" t="s">
        <v>107</v>
      </c>
      <c r="EH131" s="64" t="s">
        <v>107</v>
      </c>
      <c r="EP131" s="64" t="s">
        <v>107</v>
      </c>
      <c r="EX131" s="64" t="s">
        <v>107</v>
      </c>
      <c r="FF131" s="64" t="s">
        <v>107</v>
      </c>
      <c r="FN131" s="64" t="s">
        <v>107</v>
      </c>
      <c r="FV131" s="64" t="s">
        <v>107</v>
      </c>
      <c r="GD131" s="64" t="s">
        <v>107</v>
      </c>
      <c r="GL131" s="64" t="s">
        <v>107</v>
      </c>
      <c r="GT131" s="64" t="s">
        <v>107</v>
      </c>
      <c r="HB131" s="64" t="s">
        <v>107</v>
      </c>
      <c r="HJ131" s="64" t="s">
        <v>107</v>
      </c>
      <c r="HR131" s="64" t="s">
        <v>107</v>
      </c>
      <c r="HZ131" s="64" t="s">
        <v>107</v>
      </c>
      <c r="IH131" s="64" t="s">
        <v>107</v>
      </c>
      <c r="IP131" s="64" t="s">
        <v>107</v>
      </c>
    </row>
    <row r="132" spans="1:251" s="68" customFormat="1" ht="19.5" customHeight="1">
      <c r="A132" s="53"/>
      <c r="B132" s="2"/>
      <c r="C132" s="65" t="s">
        <v>108</v>
      </c>
      <c r="D132" s="65"/>
      <c r="E132" s="65"/>
      <c r="F132" s="65"/>
      <c r="G132" s="65"/>
      <c r="H132" s="65"/>
      <c r="I132" s="65"/>
      <c r="J132" s="66"/>
      <c r="K132"/>
      <c r="L132"/>
      <c r="M132"/>
      <c r="N132"/>
      <c r="O132"/>
      <c r="P132"/>
      <c r="Q132"/>
      <c r="R132" s="67"/>
      <c r="Z132" s="67"/>
      <c r="AH132" s="67"/>
      <c r="AP132" s="67"/>
      <c r="AX132" s="67"/>
      <c r="BF132" s="67"/>
      <c r="BN132" s="67"/>
      <c r="BO132" s="68" t="s">
        <v>108</v>
      </c>
      <c r="BV132" s="67"/>
      <c r="BW132" s="68" t="s">
        <v>108</v>
      </c>
      <c r="CD132" s="67"/>
      <c r="CE132" s="68" t="s">
        <v>108</v>
      </c>
      <c r="CL132" s="67"/>
      <c r="CM132" s="68" t="s">
        <v>108</v>
      </c>
      <c r="CT132" s="67"/>
      <c r="CU132" s="68" t="s">
        <v>108</v>
      </c>
      <c r="DB132" s="67"/>
      <c r="DC132" s="68" t="s">
        <v>108</v>
      </c>
      <c r="DJ132" s="67"/>
      <c r="DK132" s="68" t="s">
        <v>108</v>
      </c>
      <c r="DR132" s="67"/>
      <c r="DS132" s="68" t="s">
        <v>108</v>
      </c>
      <c r="DZ132" s="67"/>
      <c r="EA132" s="68" t="s">
        <v>108</v>
      </c>
      <c r="EH132" s="67"/>
      <c r="EI132" s="68" t="s">
        <v>108</v>
      </c>
      <c r="EP132" s="67"/>
      <c r="EQ132" s="68" t="s">
        <v>108</v>
      </c>
      <c r="EX132" s="67"/>
      <c r="EY132" s="68" t="s">
        <v>108</v>
      </c>
      <c r="FF132" s="67"/>
      <c r="FG132" s="68" t="s">
        <v>108</v>
      </c>
      <c r="FN132" s="67"/>
      <c r="FO132" s="68" t="s">
        <v>108</v>
      </c>
      <c r="FV132" s="67"/>
      <c r="FW132" s="68" t="s">
        <v>108</v>
      </c>
      <c r="GD132" s="67"/>
      <c r="GE132" s="68" t="s">
        <v>108</v>
      </c>
      <c r="GL132" s="67"/>
      <c r="GM132" s="68" t="s">
        <v>108</v>
      </c>
      <c r="GT132" s="67"/>
      <c r="GU132" s="68" t="s">
        <v>108</v>
      </c>
      <c r="HB132" s="67"/>
      <c r="HC132" s="68" t="s">
        <v>108</v>
      </c>
      <c r="HJ132" s="67"/>
      <c r="HK132" s="68" t="s">
        <v>108</v>
      </c>
      <c r="HR132" s="67"/>
      <c r="HS132" s="68" t="s">
        <v>108</v>
      </c>
      <c r="HZ132" s="67"/>
      <c r="IA132" s="68" t="s">
        <v>108</v>
      </c>
      <c r="IH132" s="67"/>
      <c r="II132" s="68" t="s">
        <v>108</v>
      </c>
      <c r="IP132" s="67"/>
      <c r="IQ132" s="68" t="s">
        <v>108</v>
      </c>
    </row>
  </sheetData>
  <sheetProtection password="CC3B" sheet="1"/>
  <mergeCells count="202">
    <mergeCell ref="C1:I1"/>
    <mergeCell ref="D3:I3"/>
    <mergeCell ref="D5:I5"/>
    <mergeCell ref="B7:C7"/>
    <mergeCell ref="A8:I8"/>
    <mergeCell ref="A9:A40"/>
    <mergeCell ref="C9:I9"/>
    <mergeCell ref="C11:I11"/>
    <mergeCell ref="C16:I16"/>
    <mergeCell ref="C18:I18"/>
    <mergeCell ref="C21:I21"/>
    <mergeCell ref="C25:I25"/>
    <mergeCell ref="C27:I27"/>
    <mergeCell ref="C29:I29"/>
    <mergeCell ref="C32:I32"/>
    <mergeCell ref="B40:H40"/>
    <mergeCell ref="A41:I41"/>
    <mergeCell ref="A42:A66"/>
    <mergeCell ref="C42:I42"/>
    <mergeCell ref="C47:I47"/>
    <mergeCell ref="C52:I52"/>
    <mergeCell ref="C55:I55"/>
    <mergeCell ref="C58:I58"/>
    <mergeCell ref="B66:H66"/>
    <mergeCell ref="A67:I67"/>
    <mergeCell ref="A68:A82"/>
    <mergeCell ref="C68:I68"/>
    <mergeCell ref="C71:I71"/>
    <mergeCell ref="C74:I74"/>
    <mergeCell ref="B82:H82"/>
    <mergeCell ref="A83:I83"/>
    <mergeCell ref="A84:A95"/>
    <mergeCell ref="C84:I84"/>
    <mergeCell ref="C87:I87"/>
    <mergeCell ref="B95:H95"/>
    <mergeCell ref="A96:I96"/>
    <mergeCell ref="A97:A124"/>
    <mergeCell ref="B97:C97"/>
    <mergeCell ref="D97:D116"/>
    <mergeCell ref="E97:E116"/>
    <mergeCell ref="F97:F116"/>
    <mergeCell ref="G97:G116"/>
    <mergeCell ref="H97:H116"/>
    <mergeCell ref="I97:I116"/>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H124"/>
    <mergeCell ref="B125:H125"/>
    <mergeCell ref="B126:C126"/>
    <mergeCell ref="D126:I126"/>
    <mergeCell ref="B128:I128"/>
    <mergeCell ref="B129:I129"/>
    <mergeCell ref="J129:Q129"/>
    <mergeCell ref="R129:Y129"/>
    <mergeCell ref="Z129:AG129"/>
    <mergeCell ref="AH129:AO129"/>
    <mergeCell ref="AP129:AW129"/>
    <mergeCell ref="AX129:BE129"/>
    <mergeCell ref="BF129:BM129"/>
    <mergeCell ref="BN129:BU129"/>
    <mergeCell ref="BV129:CC129"/>
    <mergeCell ref="CD129:CK129"/>
    <mergeCell ref="CL129:CS129"/>
    <mergeCell ref="CT129:DA129"/>
    <mergeCell ref="DB129:DI129"/>
    <mergeCell ref="DJ129:DQ129"/>
    <mergeCell ref="DR129:DY129"/>
    <mergeCell ref="DZ129:EG129"/>
    <mergeCell ref="EH129:EO129"/>
    <mergeCell ref="EP129:EW129"/>
    <mergeCell ref="EX129:FE129"/>
    <mergeCell ref="FF129:FM129"/>
    <mergeCell ref="FN129:FU129"/>
    <mergeCell ref="FV129:GC129"/>
    <mergeCell ref="GD129:GK129"/>
    <mergeCell ref="GL129:GS129"/>
    <mergeCell ref="GT129:HA129"/>
    <mergeCell ref="HB129:HI129"/>
    <mergeCell ref="HJ129:HQ129"/>
    <mergeCell ref="HR129:HY129"/>
    <mergeCell ref="HZ129:IG129"/>
    <mergeCell ref="IH129:IO129"/>
    <mergeCell ref="IP129:IV129"/>
    <mergeCell ref="B130:I130"/>
    <mergeCell ref="J130:Q130"/>
    <mergeCell ref="R130:Y130"/>
    <mergeCell ref="Z130:AG130"/>
    <mergeCell ref="AH130:AO130"/>
    <mergeCell ref="AP130:AW130"/>
    <mergeCell ref="AX130:BE130"/>
    <mergeCell ref="BF130:BM130"/>
    <mergeCell ref="BN130:BU130"/>
    <mergeCell ref="BV130:CC130"/>
    <mergeCell ref="CD130:CK130"/>
    <mergeCell ref="CL130:CS130"/>
    <mergeCell ref="CT130:DA130"/>
    <mergeCell ref="DB130:DI130"/>
    <mergeCell ref="DJ130:DQ130"/>
    <mergeCell ref="DR130:DY130"/>
    <mergeCell ref="DZ130:EG130"/>
    <mergeCell ref="EH130:EO130"/>
    <mergeCell ref="EP130:EW130"/>
    <mergeCell ref="EX130:FE130"/>
    <mergeCell ref="FF130:FM130"/>
    <mergeCell ref="FN130:FU130"/>
    <mergeCell ref="FV130:GC130"/>
    <mergeCell ref="GD130:GK130"/>
    <mergeCell ref="GL130:GS130"/>
    <mergeCell ref="GT130:HA130"/>
    <mergeCell ref="HB130:HI130"/>
    <mergeCell ref="HJ130:HQ130"/>
    <mergeCell ref="HR130:HY130"/>
    <mergeCell ref="HZ130:IG130"/>
    <mergeCell ref="IH130:IO130"/>
    <mergeCell ref="IP130:IV130"/>
    <mergeCell ref="B131:I131"/>
    <mergeCell ref="J131:Q131"/>
    <mergeCell ref="R131:Y131"/>
    <mergeCell ref="Z131:AG131"/>
    <mergeCell ref="AH131:AO131"/>
    <mergeCell ref="AP131:AW131"/>
    <mergeCell ref="AX131:BE131"/>
    <mergeCell ref="BF131:BM131"/>
    <mergeCell ref="BN131:BU131"/>
    <mergeCell ref="BV131:CC131"/>
    <mergeCell ref="CD131:CK131"/>
    <mergeCell ref="CL131:CS131"/>
    <mergeCell ref="CT131:DA131"/>
    <mergeCell ref="DB131:DI131"/>
    <mergeCell ref="DJ131:DQ131"/>
    <mergeCell ref="DR131:DY131"/>
    <mergeCell ref="DZ131:EG131"/>
    <mergeCell ref="EH131:EO131"/>
    <mergeCell ref="EP131:EW131"/>
    <mergeCell ref="EX131:FE131"/>
    <mergeCell ref="FF131:FM131"/>
    <mergeCell ref="FN131:FU131"/>
    <mergeCell ref="FV131:GC131"/>
    <mergeCell ref="GD131:GK131"/>
    <mergeCell ref="GL131:GS131"/>
    <mergeCell ref="GT131:HA131"/>
    <mergeCell ref="HB131:HI131"/>
    <mergeCell ref="HJ131:HQ131"/>
    <mergeCell ref="HR131:HY131"/>
    <mergeCell ref="HZ131:IG131"/>
    <mergeCell ref="IH131:IO131"/>
    <mergeCell ref="IP131:IV131"/>
    <mergeCell ref="C132:I132"/>
    <mergeCell ref="S132:Y132"/>
    <mergeCell ref="AA132:AG132"/>
    <mergeCell ref="AI132:AO132"/>
    <mergeCell ref="AQ132:AW132"/>
    <mergeCell ref="AY132:BE132"/>
    <mergeCell ref="BG132:BM132"/>
    <mergeCell ref="BO132:BU132"/>
    <mergeCell ref="BW132:CC132"/>
    <mergeCell ref="CE132:CK132"/>
    <mergeCell ref="CM132:CS132"/>
    <mergeCell ref="CU132:DA132"/>
    <mergeCell ref="DC132:DI132"/>
    <mergeCell ref="DK132:DQ132"/>
    <mergeCell ref="DS132:DY132"/>
    <mergeCell ref="EA132:EG132"/>
    <mergeCell ref="EI132:EO132"/>
    <mergeCell ref="EQ132:EW132"/>
    <mergeCell ref="EY132:FE132"/>
    <mergeCell ref="FG132:FM132"/>
    <mergeCell ref="FO132:FU132"/>
    <mergeCell ref="FW132:GC132"/>
    <mergeCell ref="GE132:GK132"/>
    <mergeCell ref="GM132:GS132"/>
    <mergeCell ref="GU132:HA132"/>
    <mergeCell ref="HC132:HI132"/>
    <mergeCell ref="HK132:HQ132"/>
    <mergeCell ref="HS132:HY132"/>
    <mergeCell ref="IA132:IG132"/>
    <mergeCell ref="II132:IO132"/>
    <mergeCell ref="IQ132:IV132"/>
  </mergeCells>
  <printOptions horizontalCentered="1"/>
  <pageMargins left="0.19652777777777777" right="0.2361111111111111" top="0.6694444444444444" bottom="0.6694444444444444" header="0.5118055555555555" footer="0.5118055555555555"/>
  <pageSetup horizontalDpi="300" verticalDpi="300" orientation="landscape" scale="65"/>
  <headerFooter alignWithMargins="0">
    <oddFooter>&amp;CPágina &amp;P de &amp;N</oddFooter>
  </headerFooter>
  <rowBreaks count="4" manualBreakCount="4">
    <brk id="40" max="255" man="1"/>
    <brk id="66" max="255" man="1"/>
    <brk id="82" max="255" man="1"/>
    <brk id="9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2018-06-26T13:55:05Z</cp:lastPrinted>
  <dcterms:modified xsi:type="dcterms:W3CDTF">2018-07-16T22:19:44Z</dcterms:modified>
  <cp:category/>
  <cp:version/>
  <cp:contentType/>
  <cp:contentStatus/>
  <cp:revision>31</cp:revision>
</cp:coreProperties>
</file>