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5\"/>
    </mc:Choice>
  </mc:AlternateContent>
  <xr:revisionPtr revIDLastSave="0" documentId="13_ncr:1_{2CFC9A6B-C454-4F4D-B26D-46D8E75317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E58" i="1"/>
  <c r="D53" i="1"/>
  <c r="E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E2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F62" i="1" s="1"/>
  <c r="D45" i="2"/>
  <c r="D46" i="2"/>
  <c r="D47" i="2"/>
  <c r="F61" i="1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G67" i="2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R27" i="1" s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R32" i="1" s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R23" i="1" s="1"/>
  <c r="K62" i="1"/>
  <c r="K30" i="1"/>
  <c r="R30" i="1" s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R33" i="1" s="1"/>
  <c r="K57" i="1"/>
  <c r="K20" i="1"/>
  <c r="K45" i="1"/>
  <c r="K38" i="1"/>
  <c r="K37" i="1" s="1"/>
  <c r="K15" i="1"/>
  <c r="K61" i="1"/>
  <c r="K36" i="1"/>
  <c r="K53" i="1"/>
  <c r="K17" i="1"/>
  <c r="K24" i="1"/>
  <c r="K22" i="1"/>
  <c r="K54" i="1"/>
  <c r="K14" i="1"/>
  <c r="K16" i="1"/>
  <c r="C3" i="2"/>
  <c r="H34" i="1"/>
  <c r="R34" i="1" s="1"/>
  <c r="C31" i="2"/>
  <c r="H26" i="1"/>
  <c r="C23" i="2"/>
  <c r="H21" i="1"/>
  <c r="C18" i="2"/>
  <c r="H25" i="1"/>
  <c r="C22" i="2"/>
  <c r="C6" i="2"/>
  <c r="C12" i="2"/>
  <c r="H15" i="1"/>
  <c r="R15" i="1" s="1"/>
  <c r="H57" i="1"/>
  <c r="R57" i="1" s="1"/>
  <c r="C40" i="2"/>
  <c r="H20" i="1"/>
  <c r="C17" i="2"/>
  <c r="H54" i="1"/>
  <c r="C37" i="2"/>
  <c r="C44" i="2"/>
  <c r="H62" i="1"/>
  <c r="H64" i="1"/>
  <c r="R64" i="1" s="1"/>
  <c r="C46" i="2"/>
  <c r="C47" i="2"/>
  <c r="C33" i="2"/>
  <c r="H14" i="1"/>
  <c r="R14" i="1" s="1"/>
  <c r="C11" i="2"/>
  <c r="C9" i="2"/>
  <c r="H12" i="1"/>
  <c r="C45" i="2"/>
  <c r="H63" i="1"/>
  <c r="R63" i="1" s="1"/>
  <c r="H17" i="1"/>
  <c r="C14" i="2"/>
  <c r="H24" i="1"/>
  <c r="R24" i="1" s="1"/>
  <c r="C21" i="2"/>
  <c r="H58" i="1"/>
  <c r="R58" i="1" s="1"/>
  <c r="C41" i="2"/>
  <c r="H31" i="1"/>
  <c r="C28" i="2"/>
  <c r="H45" i="1"/>
  <c r="H37" i="1" s="1"/>
  <c r="C35" i="2"/>
  <c r="C13" i="2"/>
  <c r="H16" i="1"/>
  <c r="C43" i="2"/>
  <c r="H61" i="1"/>
  <c r="C36" i="2"/>
  <c r="H53" i="1"/>
  <c r="R53" i="1"/>
  <c r="C27" i="2"/>
  <c r="H30" i="1"/>
  <c r="C10" i="2"/>
  <c r="H13" i="1"/>
  <c r="C29" i="2"/>
  <c r="H32" i="1"/>
  <c r="H11" i="1"/>
  <c r="R11" i="1" s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H84" i="1"/>
  <c r="C34" i="2"/>
  <c r="H38" i="1"/>
  <c r="C24" i="2"/>
  <c r="H27" i="1"/>
  <c r="C20" i="2"/>
  <c r="H23" i="1"/>
  <c r="C16" i="2"/>
  <c r="H19" i="1"/>
  <c r="R19" i="1" s="1"/>
  <c r="C4" i="2"/>
  <c r="C5" i="2"/>
  <c r="C25" i="2"/>
  <c r="H28" i="1"/>
  <c r="C39" i="2"/>
  <c r="H56" i="1"/>
  <c r="C26" i="2"/>
  <c r="H29" i="1"/>
  <c r="R22" i="1" l="1"/>
  <c r="R16" i="1"/>
  <c r="R29" i="1"/>
  <c r="R59" i="1"/>
  <c r="R61" i="1"/>
  <c r="R36" i="1"/>
  <c r="R62" i="1"/>
  <c r="R12" i="1"/>
  <c r="R37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10" i="1"/>
  <c r="R84" i="1" s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<sst xmlns="http://schemas.openxmlformats.org/spreadsheetml/2006/main" count="225" uniqueCount="133">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</sst>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ont="0" applyFill="0" applyBorder="0" applyProtection="0">
      <alignment wrapText="1"/>
    </xf>
    <xf numFmtId="0" fontId="17" fillId="0" borderId="0"/>
  </cellStyleXfs>
  <cellXfs count="8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7" fillId="4" borderId="3" xfId="0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7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7" fillId="4" borderId="6" xfId="0" applyFont="1" applyFill="1" applyBorder="1" applyAlignment="1">
      <alignment vertical="center"/>
    </xf>
    <xf numFmtId="43" fontId="7" fillId="4" borderId="6" xfId="1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43" fontId="8" fillId="6" borderId="0" xfId="1" applyFont="1" applyFill="1" applyAlignment="1">
      <alignment vertical="center"/>
    </xf>
    <xf numFmtId="4" fontId="0" fillId="0" borderId="0" xfId="0" applyNumberFormat="1"/>
    <xf numFmtId="43" fontId="9" fillId="6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43" fontId="10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7" fillId="4" borderId="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horizontal="left" indent="5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6" fillId="3" borderId="1" xfId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3" fontId="14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9" fontId="5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5"/>
    </xf>
    <xf numFmtId="49" fontId="18" fillId="0" borderId="0" xfId="0" applyNumberFormat="1" applyFont="1" applyAlignment="1">
      <alignment horizontal="left"/>
    </xf>
    <xf numFmtId="0" fontId="18" fillId="0" borderId="0" xfId="0" applyFont="1" applyAlignment="1">
      <alignment horizontal="right"/>
    </xf>
    <xf numFmtId="49" fontId="18" fillId="0" borderId="0" xfId="0" applyNumberFormat="1" applyFont="1" applyAlignment="1">
      <alignment horizontal="left" indent="1"/>
    </xf>
    <xf numFmtId="49" fontId="18" fillId="0" borderId="0" xfId="0" applyNumberFormat="1" applyFont="1" applyAlignment="1">
      <alignment horizontal="left" indent="2"/>
    </xf>
    <xf numFmtId="49" fontId="18" fillId="0" borderId="0" xfId="0" applyNumberFormat="1" applyFont="1" applyAlignment="1">
      <alignment horizontal="left" indent="3"/>
    </xf>
    <xf numFmtId="49" fontId="18" fillId="0" borderId="0" xfId="0" applyNumberFormat="1" applyFont="1" applyAlignment="1">
      <alignment horizontal="left" indent="4"/>
    </xf>
    <xf numFmtId="49" fontId="18" fillId="0" borderId="0" xfId="0" applyNumberFormat="1" applyFont="1" applyAlignment="1">
      <alignment horizontal="left" indent="5"/>
    </xf>
    <xf numFmtId="0" fontId="11" fillId="0" borderId="0" xfId="2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2" xfId="0" applyFont="1" applyBorder="1" applyAlignment="1">
      <alignment horizontal="center"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top" wrapText="1" readingOrder="1"/>
    </xf>
    <xf numFmtId="0" fontId="1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84" zoomScaleNormal="40" zoomScaleSheetLayoutView="100" workbookViewId="0">
      <selection activeCell="D95" sqref="D95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9.5703125" style="20" customWidth="1"/>
    <col min="5" max="5" width="16.85546875" style="20" bestFit="1" customWidth="1"/>
    <col min="6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80" t="s">
        <v>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3:18" ht="21" customHeight="1">
      <c r="C4" s="82" t="s">
        <v>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3:18" ht="15.75">
      <c r="C5" s="84" t="s">
        <v>119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3:18" ht="15.75" customHeight="1">
      <c r="C6" s="86" t="s">
        <v>2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3:18" ht="18" customHeight="1">
      <c r="C7" s="87" t="s">
        <v>3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1141600000</v>
      </c>
      <c r="E10" s="26">
        <f>+E11+E17+E27+E37+E46+E53+E63+E75+E68+E71</f>
        <v>1141600000</v>
      </c>
      <c r="F10" s="26">
        <f>IFERROR(VLOOKUP(C10,'Datos Abierto'!$B$3:$O$46,3,FALSE),0)</f>
        <v>49937961.600000001</v>
      </c>
      <c r="G10" s="26">
        <f>IFERROR(VLOOKUP(C10,'Datos Abierto'!$B$3:$O$46,4,FALSE),0)</f>
        <v>0</v>
      </c>
      <c r="H10" s="26">
        <f>IFERROR(VLOOKUP(C10,'Datos Abierto'!$B$3:$O$46,5,FALSE),0)</f>
        <v>0</v>
      </c>
      <c r="I10" s="26">
        <f>IFERROR(VLOOKUP(C10,'Datos Abierto'!$B$3:$O$46,6,FALSE),0)</f>
        <v>0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49937961.600000001</v>
      </c>
    </row>
    <row r="11" spans="3:18" s="17" customFormat="1" ht="17.25" customHeight="1">
      <c r="C11" s="27" t="s">
        <v>21</v>
      </c>
      <c r="D11" s="28">
        <f t="shared" ref="D11:E11" si="1">SUM(D12:D16)</f>
        <v>789178960</v>
      </c>
      <c r="E11" s="28">
        <f t="shared" si="1"/>
        <v>789178960</v>
      </c>
      <c r="F11" s="28">
        <f>IFERROR(VLOOKUP(C11,'Datos Abierto'!$B$3:$O$46,3,FALSE),0)</f>
        <v>38707508.630000003</v>
      </c>
      <c r="G11" s="28">
        <f>IFERROR(VLOOKUP(C11,'Datos Abierto'!$B$3:$O$46,4,FALSE),0)</f>
        <v>0</v>
      </c>
      <c r="H11" s="28">
        <f>IFERROR(VLOOKUP(C11,'Datos Abierto'!$B$3:$O$46,5,FALSE),0)</f>
        <v>0</v>
      </c>
      <c r="I11" s="28">
        <f>IFERROR(VLOOKUP(C11,'Datos Abierto'!$B$3:$O$46,6,FALSE),0)</f>
        <v>0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38707508.630000003</v>
      </c>
    </row>
    <row r="12" spans="3:18" s="18" customFormat="1" ht="17.25" customHeight="1">
      <c r="C12" s="29" t="s">
        <v>22</v>
      </c>
      <c r="D12" s="30">
        <v>613501180</v>
      </c>
      <c r="E12" s="30">
        <v>618933055</v>
      </c>
      <c r="F12" s="31">
        <f>IFERROR(VLOOKUP(C12,'Datos Abierto'!$B$3:$O$46,3,FALSE),0)</f>
        <v>32300031.300000001</v>
      </c>
      <c r="G12" s="31">
        <f>IFERROR(VLOOKUP(C12,'Datos Abierto'!$B$3:$O$46,4,FALSE),0)</f>
        <v>0</v>
      </c>
      <c r="H12" s="31">
        <f>IFERROR(VLOOKUP(C12,'Datos Abierto'!$B$3:$O$46,5,FALSE),0)</f>
        <v>0</v>
      </c>
      <c r="I12" s="31">
        <f>IFERROR(VLOOKUP(C12,'Datos Abierto'!$B$3:$O$46,6,FALSE),0)</f>
        <v>0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32300031.300000001</v>
      </c>
    </row>
    <row r="13" spans="3:18" s="18" customFormat="1" ht="17.25" customHeight="1">
      <c r="C13" s="29" t="s">
        <v>23</v>
      </c>
      <c r="D13" s="31">
        <v>72880000</v>
      </c>
      <c r="E13" s="31">
        <v>76360000</v>
      </c>
      <c r="F13" s="31">
        <f>IFERROR(VLOOKUP(C13,'Datos Abierto'!$B$3:$O$46,3,FALSE),0)</f>
        <v>1488975.43</v>
      </c>
      <c r="G13" s="31">
        <f>IFERROR(VLOOKUP(C13,'Datos Abierto'!$B$3:$O$46,4,FALSE),0)</f>
        <v>0</v>
      </c>
      <c r="H13" s="31">
        <f>IFERROR(VLOOKUP(C13,'Datos Abierto'!$B$3:$O$46,5,FALSE),0)</f>
        <v>0</v>
      </c>
      <c r="I13" s="31">
        <f>IFERROR(VLOOKUP(C13,'Datos Abierto'!$B$3:$O$46,6,FALSE),0)</f>
        <v>0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1488975.43</v>
      </c>
    </row>
    <row r="14" spans="3:18" s="18" customFormat="1" ht="17.25" customHeight="1">
      <c r="C14" s="29" t="s">
        <v>24</v>
      </c>
      <c r="D14" s="30">
        <v>1200000</v>
      </c>
      <c r="E14" s="30">
        <v>1200000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0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0</v>
      </c>
    </row>
    <row r="15" spans="3:18" s="18" customFormat="1" ht="17.25" customHeight="1">
      <c r="C15" s="29" t="s">
        <v>25</v>
      </c>
      <c r="D15" s="30">
        <v>11300000</v>
      </c>
      <c r="E15" s="30">
        <v>4800000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0">
        <v>90297780</v>
      </c>
      <c r="E16" s="30">
        <v>87885904</v>
      </c>
      <c r="F16" s="31">
        <f>IFERROR(VLOOKUP(C16,'Datos Abierto'!$B$3:$O$46,3,FALSE),0)</f>
        <v>4918501.9000000004</v>
      </c>
      <c r="G16" s="31">
        <f>IFERROR(VLOOKUP(C16,'Datos Abierto'!$B$3:$O$46,4,FALSE),0)</f>
        <v>0</v>
      </c>
      <c r="H16" s="31">
        <f>IFERROR(VLOOKUP(C16,'Datos Abierto'!$B$3:$O$46,5,FALSE),0)</f>
        <v>0</v>
      </c>
      <c r="I16" s="31">
        <f>IFERROR(VLOOKUP(C16,'Datos Abierto'!$B$3:$O$46,6,FALSE),0)</f>
        <v>0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4918501.9000000004</v>
      </c>
    </row>
    <row r="17" spans="3:18" s="19" customFormat="1" ht="17.25" customHeight="1">
      <c r="C17" s="33" t="s">
        <v>27</v>
      </c>
      <c r="D17" s="34">
        <f t="shared" ref="D17:E17" si="3">SUM(D18:D26)</f>
        <v>220877691</v>
      </c>
      <c r="E17" s="34">
        <f t="shared" si="3"/>
        <v>221095194.07999998</v>
      </c>
      <c r="F17" s="34">
        <f>IFERROR(VLOOKUP(C17,'Datos Abierto'!$B$3:$O$46,3,FALSE),0)</f>
        <v>11230452.970000001</v>
      </c>
      <c r="G17" s="34">
        <f>IFERROR(VLOOKUP(C17,'Datos Abierto'!$B$3:$O$46,4,FALSE),0)</f>
        <v>0</v>
      </c>
      <c r="H17" s="34">
        <f>IFERROR(VLOOKUP(C17,'Datos Abierto'!$B$3:$O$46,5,FALSE),0)</f>
        <v>0</v>
      </c>
      <c r="I17" s="34">
        <f>IFERROR(VLOOKUP(C17,'Datos Abierto'!$B$3:$O$46,6,FALSE),0)</f>
        <v>0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11230452.970000001</v>
      </c>
    </row>
    <row r="18" spans="3:18" s="18" customFormat="1" ht="17.25" customHeight="1">
      <c r="C18" s="29" t="s">
        <v>28</v>
      </c>
      <c r="D18" s="32">
        <v>86300000</v>
      </c>
      <c r="E18" s="32">
        <v>79300000</v>
      </c>
      <c r="F18" s="31">
        <f>IFERROR(VLOOKUP(C18,'Datos Abierto'!$B$3:$O$46,3,FALSE),0)</f>
        <v>9327316.4399999995</v>
      </c>
      <c r="G18" s="31">
        <f>IFERROR(VLOOKUP(C18,'Datos Abierto'!$B$3:$O$46,4,FALSE),0)</f>
        <v>0</v>
      </c>
      <c r="H18" s="31">
        <f>IFERROR(VLOOKUP(C18,'Datos Abierto'!$B$3:$O$46,5,FALSE),0)</f>
        <v>0</v>
      </c>
      <c r="I18" s="31">
        <f>IFERROR(VLOOKUP(C18,'Datos Abierto'!$B$3:$O$46,6,FALSE),0)</f>
        <v>0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9327316.4399999995</v>
      </c>
    </row>
    <row r="19" spans="3:18" s="18" customFormat="1" ht="17.25" customHeight="1">
      <c r="C19" s="29" t="s">
        <v>29</v>
      </c>
      <c r="D19" s="30">
        <v>7200000</v>
      </c>
      <c r="E19" s="30">
        <v>7200000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0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0</v>
      </c>
    </row>
    <row r="20" spans="3:18" s="18" customFormat="1" ht="17.25" customHeight="1">
      <c r="C20" s="29" t="s">
        <v>30</v>
      </c>
      <c r="D20" s="30">
        <v>6027691</v>
      </c>
      <c r="E20" s="30">
        <v>6027691</v>
      </c>
      <c r="F20" s="31">
        <f>IFERROR(VLOOKUP(C20,'Datos Abierto'!$B$3:$O$46,3,FALSE),0)</f>
        <v>353800</v>
      </c>
      <c r="G20" s="31">
        <f>IFERROR(VLOOKUP(C20,'Datos Abierto'!$B$3:$O$46,4,FALSE),0)</f>
        <v>0</v>
      </c>
      <c r="H20" s="31">
        <f>IFERROR(VLOOKUP(C20,'Datos Abierto'!$B$3:$O$46,5,FALSE),0)</f>
        <v>0</v>
      </c>
      <c r="I20" s="31">
        <f>IFERROR(VLOOKUP(C20,'Datos Abierto'!$B$3:$O$46,6,FALSE),0)</f>
        <v>0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353800</v>
      </c>
    </row>
    <row r="21" spans="3:18" s="18" customFormat="1" ht="17.25" customHeight="1">
      <c r="C21" s="29" t="s">
        <v>31</v>
      </c>
      <c r="D21" s="30">
        <v>2750000</v>
      </c>
      <c r="E21" s="30">
        <v>2750000</v>
      </c>
      <c r="F21" s="31">
        <f>IFERROR(VLOOKUP(C21,'Datos Abierto'!$B$3:$O$46,3,FALSE),0)</f>
        <v>0</v>
      </c>
      <c r="G21" s="31">
        <f>IFERROR(VLOOKUP(C21,'Datos Abierto'!$B$3:$O$46,4,FALSE),0)</f>
        <v>0</v>
      </c>
      <c r="H21" s="31">
        <f>IFERROR(VLOOKUP(C21,'Datos Abierto'!$B$3:$O$46,5,FALSE),0)</f>
        <v>0</v>
      </c>
      <c r="I21" s="31">
        <f>IFERROR(VLOOKUP(C21,'Datos Abierto'!$B$3:$O$46,6,FALSE),0)</f>
        <v>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0</v>
      </c>
    </row>
    <row r="22" spans="3:18" s="18" customFormat="1" ht="17.25" customHeight="1">
      <c r="C22" s="29" t="s">
        <v>32</v>
      </c>
      <c r="D22" s="32">
        <v>76500000</v>
      </c>
      <c r="E22" s="32">
        <v>80767503.079999998</v>
      </c>
      <c r="F22" s="31">
        <f>IFERROR(VLOOKUP(C22,'Datos Abierto'!$B$3:$O$46,3,FALSE),0)</f>
        <v>984892.86</v>
      </c>
      <c r="G22" s="31">
        <f>IFERROR(VLOOKUP(C22,'Datos Abierto'!$B$3:$O$46,4,FALSE),0)</f>
        <v>0</v>
      </c>
      <c r="H22" s="31">
        <f>IFERROR(VLOOKUP(C22,'Datos Abierto'!$B$3:$O$46,5,FALSE),0)</f>
        <v>0</v>
      </c>
      <c r="I22" s="31">
        <f>IFERROR(VLOOKUP(C22,'Datos Abierto'!$B$3:$O$46,6,FALSE),0)</f>
        <v>0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984892.86</v>
      </c>
    </row>
    <row r="23" spans="3:18" s="18" customFormat="1" ht="17.25" customHeight="1">
      <c r="C23" s="29" t="s">
        <v>33</v>
      </c>
      <c r="D23" s="32">
        <v>13700000</v>
      </c>
      <c r="E23" s="32">
        <v>13700000</v>
      </c>
      <c r="F23" s="31">
        <f>IFERROR(VLOOKUP(C23,'Datos Abierto'!$B$3:$O$46,3,FALSE),0)</f>
        <v>330051.42</v>
      </c>
      <c r="G23" s="31">
        <f>IFERROR(VLOOKUP(C23,'Datos Abierto'!$B$3:$O$46,4,FALSE),0)</f>
        <v>0</v>
      </c>
      <c r="H23" s="31">
        <f>IFERROR(VLOOKUP(C23,'Datos Abierto'!$B$3:$O$46,5,FALSE),0)</f>
        <v>0</v>
      </c>
      <c r="I23" s="31">
        <f>IFERROR(VLOOKUP(C23,'Datos Abierto'!$B$3:$O$46,6,FALSE),0)</f>
        <v>0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330051.42</v>
      </c>
    </row>
    <row r="24" spans="3:18" s="18" customFormat="1" ht="18" customHeight="1">
      <c r="C24" s="29" t="s">
        <v>34</v>
      </c>
      <c r="D24" s="32">
        <v>16800000</v>
      </c>
      <c r="E24" s="32">
        <v>17100000</v>
      </c>
      <c r="F24" s="31">
        <f>IFERROR(VLOOKUP(C24,'Datos Abierto'!$B$3:$O$46,3,FALSE),0)</f>
        <v>134392.25</v>
      </c>
      <c r="G24" s="31">
        <f>IFERROR(VLOOKUP(C24,'Datos Abierto'!$B$3:$O$46,4,FALSE),0)</f>
        <v>0</v>
      </c>
      <c r="H24" s="31">
        <f>IFERROR(VLOOKUP(C24,'Datos Abierto'!$B$3:$O$46,5,FALSE),0)</f>
        <v>0</v>
      </c>
      <c r="I24" s="31">
        <f>IFERROR(VLOOKUP(C24,'Datos Abierto'!$B$3:$O$46,6,FALSE),0)</f>
        <v>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134392.25</v>
      </c>
    </row>
    <row r="25" spans="3:18" s="18" customFormat="1" ht="18" customHeight="1">
      <c r="C25" s="29" t="s">
        <v>35</v>
      </c>
      <c r="D25" s="30">
        <v>9100000</v>
      </c>
      <c r="E25" s="30">
        <v>11250000</v>
      </c>
      <c r="F25" s="31">
        <f>IFERROR(VLOOKUP(C25,'Datos Abierto'!$B$3:$O$46,3,FALSE),0)</f>
        <v>0</v>
      </c>
      <c r="G25" s="31">
        <f>IFERROR(VLOOKUP(C25,'Datos Abierto'!$B$3:$O$46,4,FALSE),0)</f>
        <v>0</v>
      </c>
      <c r="H25" s="31">
        <f>IFERROR(VLOOKUP(C25,'Datos Abierto'!$B$3:$O$46,5,FALSE),0)</f>
        <v>0</v>
      </c>
      <c r="I25" s="31">
        <f>IFERROR(VLOOKUP(C25,'Datos Abierto'!$B$3:$O$46,6,FALSE),0)</f>
        <v>0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0</v>
      </c>
    </row>
    <row r="26" spans="3:18" s="18" customFormat="1" ht="18" customHeight="1">
      <c r="C26" s="29" t="s">
        <v>36</v>
      </c>
      <c r="D26" s="30">
        <v>2500000</v>
      </c>
      <c r="E26" s="30">
        <v>3000000</v>
      </c>
      <c r="F26" s="31">
        <f>IFERROR(VLOOKUP(C26,'Datos Abierto'!$B$3:$O$46,3,FALSE),0)</f>
        <v>100000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100000</v>
      </c>
    </row>
    <row r="27" spans="3:18" s="19" customFormat="1" ht="18" customHeight="1">
      <c r="C27" s="33" t="s">
        <v>37</v>
      </c>
      <c r="D27" s="34">
        <f>SUM(D28:D36)</f>
        <v>40053349</v>
      </c>
      <c r="E27" s="34">
        <f>SUM(E28:E36)</f>
        <v>52835349</v>
      </c>
      <c r="F27" s="34">
        <f>IFERROR(VLOOKUP(C27,'Datos Abierto'!$B$3:$O$46,3,FALSE),0)</f>
        <v>0</v>
      </c>
      <c r="G27" s="34">
        <f>IFERROR(VLOOKUP(C27,'Datos Abierto'!$B$3:$O$46,4,FALSE),0)</f>
        <v>0</v>
      </c>
      <c r="H27" s="34">
        <f>IFERROR(VLOOKUP(C27,'Datos Abierto'!$B$3:$O$46,5,FALSE),0)</f>
        <v>0</v>
      </c>
      <c r="I27" s="34">
        <f>IFERROR(VLOOKUP(C27,'Datos Abierto'!$B$3:$O$46,6,FALSE),0)</f>
        <v>0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0</v>
      </c>
    </row>
    <row r="28" spans="3:18" s="18" customFormat="1" ht="18" customHeight="1">
      <c r="C28" s="29" t="s">
        <v>38</v>
      </c>
      <c r="D28" s="30">
        <v>2000000</v>
      </c>
      <c r="E28" s="30">
        <v>2000000</v>
      </c>
      <c r="F28" s="31">
        <f>IFERROR(VLOOKUP(C28,'Datos Abierto'!$B$3:$O$46,3,FALSE),0)</f>
        <v>0</v>
      </c>
      <c r="G28" s="31">
        <f>IFERROR(VLOOKUP(C28,'Datos Abierto'!$B$3:$O$46,4,FALSE),0)</f>
        <v>0</v>
      </c>
      <c r="H28" s="31">
        <f>IFERROR(VLOOKUP(C28,'Datos Abierto'!$B$3:$O$46,5,FALSE),0)</f>
        <v>0</v>
      </c>
      <c r="I28" s="31">
        <f>IFERROR(VLOOKUP(C28,'Datos Abierto'!$B$3:$O$46,6,FALSE),0)</f>
        <v>0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0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0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0</v>
      </c>
    </row>
    <row r="30" spans="3:18" s="18" customFormat="1" ht="18" customHeight="1">
      <c r="C30" s="29" t="s">
        <v>40</v>
      </c>
      <c r="D30" s="32">
        <v>1600000</v>
      </c>
      <c r="E30" s="32">
        <v>1600000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6250000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0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0</v>
      </c>
    </row>
    <row r="33" spans="3:18" s="18" customFormat="1" ht="18" customHeight="1">
      <c r="C33" s="29" t="s">
        <v>43</v>
      </c>
      <c r="D33" s="30">
        <v>2100000</v>
      </c>
      <c r="E33" s="30">
        <v>3359000</v>
      </c>
      <c r="F33" s="31">
        <f>IFERROR(VLOOKUP(C33,'Datos Abierto'!$B$3:$O$46,3,FALSE),0)</f>
        <v>0</v>
      </c>
      <c r="G33" s="31">
        <f>IFERROR(VLOOKUP(C33,'Datos Abierto'!$B$3:$O$46,4,FALSE),0)</f>
        <v>0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0</v>
      </c>
    </row>
    <row r="34" spans="3:18" s="18" customFormat="1" ht="18" customHeight="1">
      <c r="C34" s="29" t="s">
        <v>44</v>
      </c>
      <c r="D34" s="30">
        <v>21100000</v>
      </c>
      <c r="E34" s="30">
        <v>21100000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>
        <v>0</v>
      </c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10553349</v>
      </c>
      <c r="E36" s="30">
        <v>16076349</v>
      </c>
      <c r="F36" s="31">
        <f>IFERROR(VLOOKUP(C36,'Datos Abierto'!$B$3:$O$46,3,FALSE),0)</f>
        <v>0</v>
      </c>
      <c r="G36" s="31">
        <f>IFERROR(VLOOKUP(C36,'Datos Abierto'!$B$3:$O$46,4,FALSE),0)</f>
        <v>0</v>
      </c>
      <c r="H36" s="31">
        <f>IFERROR(VLOOKUP(C36,'Datos Abierto'!$B$3:$O$46,5,FALSE),0)</f>
        <v>0</v>
      </c>
      <c r="I36" s="31">
        <f>IFERROR(VLOOKUP(C36,'Datos Abierto'!$B$3:$O$46,6,FALSE),0)</f>
        <v>0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0</v>
      </c>
    </row>
    <row r="37" spans="3:18" s="19" customFormat="1" ht="18" customHeight="1">
      <c r="C37" s="33" t="s">
        <v>47</v>
      </c>
      <c r="D37" s="34">
        <f>SUM(D38:D45)</f>
        <v>2500000</v>
      </c>
      <c r="E37" s="34">
        <f>SUM(E38:E45)</f>
        <v>2600000</v>
      </c>
      <c r="F37" s="34">
        <f t="shared" ref="F37:L37" si="4">SUM(F38:F45)</f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  <c r="J37" s="34">
        <f t="shared" si="4"/>
        <v>0</v>
      </c>
      <c r="K37" s="34">
        <f t="shared" si="4"/>
        <v>0</v>
      </c>
      <c r="L37" s="34">
        <f t="shared" si="4"/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0</v>
      </c>
    </row>
    <row r="38" spans="3:18" s="18" customFormat="1" ht="18" customHeight="1">
      <c r="C38" s="29" t="s">
        <v>48</v>
      </c>
      <c r="D38" s="30">
        <v>2300000</v>
      </c>
      <c r="E38" s="30">
        <v>2400000</v>
      </c>
      <c r="F38" s="31">
        <f>IFERROR(VLOOKUP(C38,'Datos Abierto'!$B$3:$O$46,3,FALSE),0)</f>
        <v>0</v>
      </c>
      <c r="G38" s="31">
        <f>IFERROR(VLOOKUP(C38,'Datos Abierto'!$B$3:$O$46,4,FALSE),0)</f>
        <v>0</v>
      </c>
      <c r="H38" s="31">
        <f>IFERROR(VLOOKUP(C38,'Datos Abierto'!$B$3:$O$46,5,FALSE),0)</f>
        <v>0</v>
      </c>
      <c r="I38" s="31">
        <f>IFERROR(VLOOKUP(C38,'Datos Abierto'!$B$3:$O$46,6,FALSE),0)</f>
        <v>0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0</v>
      </c>
    </row>
    <row r="39" spans="3:18" s="18" customFormat="1" ht="18" customHeight="1">
      <c r="C39" s="29" t="s">
        <v>49</v>
      </c>
      <c r="D39" s="30"/>
      <c r="E39" s="30"/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/>
      <c r="E40" s="30"/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/>
      <c r="E41" s="30"/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/>
      <c r="E42" s="30"/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/>
      <c r="E43" s="30"/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200000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/>
      <c r="E45" s="30"/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/>
      <c r="E46" s="34"/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/>
      <c r="E47" s="30"/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/>
      <c r="E48" s="30"/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/>
      <c r="E49" s="30"/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/>
      <c r="E50" s="30"/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/>
      <c r="E51" s="30"/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/>
      <c r="E52" s="30"/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>SUM(D54:D62)</f>
        <v>88990000</v>
      </c>
      <c r="E53" s="34">
        <f t="shared" ref="E53" si="6">SUM(E54:E62)</f>
        <v>65890496.920000002</v>
      </c>
      <c r="F53" s="34">
        <f>IFERROR(VLOOKUP(C53,'Datos Abierto'!$B$3:$O$46,3,FALSE),0)</f>
        <v>0</v>
      </c>
      <c r="G53" s="34">
        <f>IFERROR(VLOOKUP(C53,'Datos Abierto'!$B$3:$O$46,4,FALSE),0)</f>
        <v>0</v>
      </c>
      <c r="H53" s="34">
        <f>IFERROR(VLOOKUP(C53,'Datos Abierto'!$B$3:$O$46,5,FALSE),0)</f>
        <v>0</v>
      </c>
      <c r="I53" s="34">
        <f>IFERROR(VLOOKUP(C53,'Datos Abierto'!$B$3:$O$46,6,FALSE),0)</f>
        <v>0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0</v>
      </c>
    </row>
    <row r="54" spans="3:18" s="18" customFormat="1" ht="18" customHeight="1">
      <c r="C54" s="29" t="s">
        <v>64</v>
      </c>
      <c r="D54" s="32">
        <v>9690000</v>
      </c>
      <c r="E54" s="32">
        <v>30690000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0</v>
      </c>
      <c r="I54" s="31">
        <f>IFERROR(VLOOKUP(C54,'Datos Abierto'!$B$3:$O$46,6,FALSE),0)</f>
        <v>0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0</v>
      </c>
    </row>
    <row r="55" spans="3:18" s="18" customFormat="1" ht="18" customHeight="1">
      <c r="C55" s="29" t="s">
        <v>65</v>
      </c>
      <c r="D55" s="30">
        <v>2000000</v>
      </c>
      <c r="E55" s="32">
        <v>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0</v>
      </c>
    </row>
    <row r="56" spans="3:18" s="18" customFormat="1" ht="18" customHeight="1">
      <c r="C56" s="29" t="s">
        <v>66</v>
      </c>
      <c r="D56" s="30">
        <v>70300000</v>
      </c>
      <c r="E56" s="30">
        <v>1021000</v>
      </c>
      <c r="F56" s="31">
        <f>IFERROR(VLOOKUP(C56,'Datos Abierto'!$B$3:$O$46,3,FALSE),0)</f>
        <v>0</v>
      </c>
      <c r="G56" s="31">
        <f>IFERROR(VLOOKUP(C56,'Datos Abierto'!$B$3:$O$46,4,FALSE),0)</f>
        <v>0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0</v>
      </c>
    </row>
    <row r="57" spans="3:18" s="18" customFormat="1" ht="18" customHeight="1">
      <c r="C57" s="29" t="s">
        <v>67</v>
      </c>
      <c r="D57" s="30">
        <v>0</v>
      </c>
      <c r="E57" s="30">
        <v>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4500000</v>
      </c>
      <c r="E58" s="30">
        <f>+D58+27179496.92</f>
        <v>31679496.920000002</v>
      </c>
      <c r="F58" s="31">
        <f>IFERROR(VLOOKUP(C58,'Datos Abierto'!$B$3:$O$46,3,FALSE),0)</f>
        <v>0</v>
      </c>
      <c r="G58" s="31">
        <f>IFERROR(VLOOKUP(C58,'Datos Abierto'!$B$3:$O$46,4,FALSE),0)</f>
        <v>0</v>
      </c>
      <c r="H58" s="31">
        <f>IFERROR(VLOOKUP(C58,'Datos Abierto'!$B$3:$O$46,5,FALSE),0)</f>
        <v>0</v>
      </c>
      <c r="I58" s="31">
        <f>IFERROR(VLOOKUP(C58,'Datos Abierto'!$B$3:$O$46,6,FALSE),0)</f>
        <v>0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0</v>
      </c>
    </row>
    <row r="59" spans="3:18" s="18" customFormat="1" ht="18" customHeight="1">
      <c r="C59" s="29" t="s">
        <v>69</v>
      </c>
      <c r="D59" s="30">
        <v>1000000</v>
      </c>
      <c r="E59" s="30">
        <v>1000000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0</v>
      </c>
    </row>
    <row r="63" spans="3:18" s="61" customFormat="1" ht="18" customHeight="1">
      <c r="C63" s="57" t="s">
        <v>73</v>
      </c>
      <c r="D63" s="58">
        <f>+D64</f>
        <v>0</v>
      </c>
      <c r="E63" s="58">
        <f>+E64</f>
        <v>10000000</v>
      </c>
      <c r="F63" s="31">
        <f>IFERROR(VLOOKUP(C63,'Datos Abierto'!$B$3:$O$46,10,FALSE),0)</f>
        <v>0</v>
      </c>
      <c r="G63" s="31">
        <f>IFERROR(VLOOKUP(C63,'Datos Abierto'!$B$3:$O$46,4,FALSE),0)</f>
        <v>0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59">
        <f>IFERROR(VLOOKUP(C63,'Datos Abierto'!$B$3:$O$46,10,FALSE),0)</f>
        <v>0</v>
      </c>
      <c r="N63" s="59">
        <f>+SUMIFS('Datos Abierto'!$K$3:$K$44,'Datos Abierto'!$B$3:$B$44,D63)</f>
        <v>0</v>
      </c>
      <c r="O63" s="59">
        <f>+SUMIFS('Datos Abierto'!$K$3:$K$44,'Datos Abierto'!$B$3:$B$44,E63)</f>
        <v>0</v>
      </c>
      <c r="P63" s="59">
        <f>+SUMIFS('Datos Abierto'!$N$3:$N$44,'Datos Abierto'!$B$3:$B$44,C63)</f>
        <v>0</v>
      </c>
      <c r="Q63" s="59">
        <f>+SUMIFS('Datos Abierto'!$O$3:$O$46,'Datos Abierto'!$B$3:$B$46,C63)</f>
        <v>0</v>
      </c>
      <c r="R63" s="60">
        <f t="shared" si="5"/>
        <v>0</v>
      </c>
    </row>
    <row r="64" spans="3:18" s="18" customFormat="1" ht="18" customHeight="1">
      <c r="C64" s="29" t="s">
        <v>74</v>
      </c>
      <c r="D64" s="30">
        <v>0</v>
      </c>
      <c r="E64" s="30">
        <v>10000000</v>
      </c>
      <c r="F64" s="31">
        <f>IFERROR(VLOOKUP(C64,'Datos Abierto'!$B$3:$O$46,10,FALSE),0)</f>
        <v>0</v>
      </c>
      <c r="G64" s="31">
        <f>IFERROR(VLOOKUP(C64,'Datos Abierto'!$B$3:$O$46,4,FALSE),0)</f>
        <v>0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0</v>
      </c>
    </row>
    <row r="65" spans="3:18" s="18" customFormat="1" ht="18" customHeight="1">
      <c r="C65" s="29" t="s">
        <v>75</v>
      </c>
      <c r="D65" s="30"/>
      <c r="E65" s="30"/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/>
      <c r="E66" s="30"/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/>
      <c r="E67" s="30"/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/>
      <c r="E68" s="30"/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/>
      <c r="E69" s="30"/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/>
      <c r="E70" s="30"/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/>
      <c r="E71" s="41"/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/>
      <c r="E72" s="41"/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/>
      <c r="E73" s="41"/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/>
      <c r="E74" s="41"/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4" t="s">
        <v>85</v>
      </c>
      <c r="D75" s="62"/>
      <c r="E75" s="62"/>
      <c r="F75" s="63">
        <f>IFERROR(VLOOKUP(C75,'Datos Abierto'!$B$3:$O$46,10,FALSE),0)</f>
        <v>0</v>
      </c>
      <c r="G75" s="63">
        <f>IFERROR(VLOOKUP(C75,'Datos Abierto'!$B$3:$O$46,4,FALSE),0)</f>
        <v>0</v>
      </c>
      <c r="H75" s="63">
        <f>IFERROR(VLOOKUP(C75,'Datos Abierto'!$B$3:$O$46,5,FALSE),0)</f>
        <v>0</v>
      </c>
      <c r="I75" s="63">
        <f>IFERROR(VLOOKUP(B75,'Datos Abierto'!$B$3:$O$46,10,FALSE),0)</f>
        <v>0</v>
      </c>
      <c r="J75" s="63">
        <f>IFERROR(VLOOKUP(#REF!,'Datos Abierto'!$B$3:$O$46,10,FALSE),0)</f>
        <v>0</v>
      </c>
      <c r="K75" s="63">
        <f>IFERROR(VLOOKUP(A75,'Datos Abierto'!$B$3:$O$46,10,FALSE),0)</f>
        <v>0</v>
      </c>
      <c r="L75" s="63">
        <f>IFERROR(VLOOKUP(B75,'Datos Abierto'!$B$3:$O$46,10,FALSE),0)</f>
        <v>0</v>
      </c>
      <c r="M75" s="63">
        <f>IFERROR(VLOOKUP(C75,'Datos Abierto'!$B$3:$O$46,10,FALSE),0)</f>
        <v>0</v>
      </c>
      <c r="N75" s="63">
        <f>IFERROR(VLOOKUP(D75,'Datos Abierto'!$B$3:$O$46,10,FALSE),0)</f>
        <v>0</v>
      </c>
      <c r="O75" s="63">
        <f>IFERROR(VLOOKUP(E75,'Datos Abierto'!$B$3:$O$46,10,FALSE),0)</f>
        <v>0</v>
      </c>
      <c r="P75" s="63">
        <f>IFERROR(VLOOKUP(F75,'Datos Abierto'!$B$3:$O$46,10,FALSE),0)</f>
        <v>0</v>
      </c>
      <c r="Q75" s="63">
        <f>IFERROR(VLOOKUP(G75,'Datos Abierto'!$B$3:$O$46,10,FALSE),0)</f>
        <v>0</v>
      </c>
      <c r="R75" s="65">
        <f t="shared" si="7"/>
        <v>0</v>
      </c>
    </row>
    <row r="76" spans="3:18" s="18" customFormat="1" ht="18" customHeight="1">
      <c r="C76" s="33" t="s">
        <v>86</v>
      </c>
      <c r="D76" s="41"/>
      <c r="E76" s="41"/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/>
      <c r="E77" s="41"/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/>
      <c r="E78" s="41"/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/>
      <c r="E79" s="41"/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/>
      <c r="E80" s="41"/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/>
      <c r="E81" s="30"/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/>
      <c r="E82" s="30"/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/>
      <c r="E83" s="30"/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1141600000</v>
      </c>
      <c r="E84" s="44">
        <f>+E10</f>
        <v>1141600000</v>
      </c>
      <c r="F84" s="44">
        <f>+F10</f>
        <v>49937961.600000001</v>
      </c>
      <c r="G84" s="44">
        <f t="shared" ref="G84:M84" si="9">+G10</f>
        <v>0</v>
      </c>
      <c r="H84" s="44">
        <f t="shared" si="9"/>
        <v>0</v>
      </c>
      <c r="I84" s="44">
        <f t="shared" si="9"/>
        <v>0</v>
      </c>
      <c r="J84" s="44">
        <f t="shared" si="9"/>
        <v>0</v>
      </c>
      <c r="K84" s="44">
        <f t="shared" si="9"/>
        <v>0</v>
      </c>
      <c r="L84" s="44">
        <f t="shared" si="9"/>
        <v>0</v>
      </c>
      <c r="M84" s="44">
        <f t="shared" si="9"/>
        <v>0</v>
      </c>
      <c r="N84" s="44">
        <f t="shared" ref="N84:Q84" si="10">+N10</f>
        <v>0</v>
      </c>
      <c r="O84" s="44">
        <f t="shared" ref="O84:P84" si="11">+O10</f>
        <v>0</v>
      </c>
      <c r="P84" s="44">
        <f t="shared" si="11"/>
        <v>0</v>
      </c>
      <c r="Q84" s="44">
        <f t="shared" si="10"/>
        <v>0</v>
      </c>
      <c r="R84" s="55">
        <f>+R10</f>
        <v>49937961.600000001</v>
      </c>
    </row>
    <row r="85" spans="3:18">
      <c r="D85" s="20">
        <f>+D84-E84</f>
        <v>0</v>
      </c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D95" s="52"/>
      <c r="E95" s="53"/>
      <c r="F95" s="54"/>
      <c r="G95" s="54"/>
    </row>
    <row r="96" spans="3:18">
      <c r="C96" s="52"/>
      <c r="D96" s="53"/>
      <c r="E96" s="53"/>
      <c r="F96" s="54"/>
      <c r="G96" s="54"/>
    </row>
    <row r="97" spans="3:7">
      <c r="C97" s="79" t="s">
        <v>102</v>
      </c>
      <c r="D97" s="79"/>
      <c r="E97" s="79"/>
      <c r="F97" s="79"/>
      <c r="G97" s="79"/>
    </row>
    <row r="98" spans="3:7">
      <c r="C98" s="79" t="s">
        <v>103</v>
      </c>
      <c r="D98" s="79"/>
      <c r="E98" s="79"/>
      <c r="F98" s="79"/>
      <c r="G98" s="79"/>
    </row>
    <row r="99" spans="3:7">
      <c r="C99" s="79" t="s">
        <v>120</v>
      </c>
      <c r="D99" s="79"/>
      <c r="E99" s="79"/>
      <c r="F99" s="79"/>
      <c r="G99" s="79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E4" sqref="E4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6" t="s">
        <v>121</v>
      </c>
      <c r="E1" s="66" t="s">
        <v>122</v>
      </c>
      <c r="F1" s="67" t="s">
        <v>123</v>
      </c>
      <c r="G1" s="67" t="s">
        <v>124</v>
      </c>
      <c r="H1" s="67" t="s">
        <v>125</v>
      </c>
      <c r="I1" s="67" t="s">
        <v>126</v>
      </c>
      <c r="J1" s="67" t="s">
        <v>127</v>
      </c>
      <c r="K1" s="67" t="s">
        <v>128</v>
      </c>
      <c r="L1" s="67" t="s">
        <v>129</v>
      </c>
      <c r="M1" s="67" t="s">
        <v>130</v>
      </c>
      <c r="N1" s="67" t="s">
        <v>131</v>
      </c>
      <c r="O1" s="67" t="s">
        <v>132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49937961.600000001</v>
      </c>
      <c r="D3" s="13">
        <v>49937961.600000001</v>
      </c>
      <c r="E3" s="13">
        <f>IFERROR(VLOOKUP(B3,Plantilla!$A$2:$B$47,2,FALSE),0)</f>
        <v>0</v>
      </c>
      <c r="F3" s="13">
        <f>IFERROR(VLOOKUP(B3,Plantilla!$A$2:$B$33,2,FALSE),0)</f>
        <v>0</v>
      </c>
      <c r="G3" s="13">
        <f>IFERROR(VLOOKUP(B3,Plantilla!$A$2:$B$33,2,FALSE),0)</f>
        <v>0</v>
      </c>
      <c r="H3" s="13">
        <f>IFERROR(VLOOKUP(B3,Plantilla!$A$2:$B$33,2,FALSE),0)</f>
        <v>0</v>
      </c>
      <c r="I3" s="13">
        <f>IFERROR(VLOOKUP(B3,Plantilla!$A$2:$B$33,2,FALSE),0)</f>
        <v>0</v>
      </c>
      <c r="J3" s="13">
        <f>IFERROR(VLOOKUP(B3,Plantilla!$A$2:$B$33,2,FALSE),0)</f>
        <v>0</v>
      </c>
      <c r="K3" s="13">
        <f>IFERROR(VLOOKUP(B3,Plantilla!$A$2:$B$33,2,FALSE),0)</f>
        <v>0</v>
      </c>
      <c r="L3" s="13">
        <f>IFERROR(VLOOKUP(B3,Plantilla!$A$2:$B$33,2,FALSE),0)</f>
        <v>0</v>
      </c>
      <c r="M3" s="13">
        <f>IFERROR(VLOOKUP(B3,Plantilla!$A$2:$B$33,2,FALSE),0)</f>
        <v>0</v>
      </c>
      <c r="N3" s="13">
        <f>IFERROR(VLOOKUP(B3,Plantilla!$A$2:$B$33,2,FALSE),0)</f>
        <v>0</v>
      </c>
      <c r="O3" s="13">
        <f>IFERROR(VLOOKUP(B3,Plantilla!$A$2:$B$33,2,FALSE),0)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7" si="0">SUM(D4:O4)</f>
        <v>49937961.600000001</v>
      </c>
      <c r="D4" s="13">
        <v>49937961.600000001</v>
      </c>
      <c r="E4" s="13">
        <f>IFERROR(VLOOKUP(B4,Plantilla!$A$2:$B$47,2,FALSE),0)</f>
        <v>0</v>
      </c>
      <c r="F4" s="13">
        <f>IFERROR(VLOOKUP(B4,Plantilla!$A$2:$B$33,2,FALSE),0)</f>
        <v>0</v>
      </c>
      <c r="G4" s="13">
        <f>IFERROR(VLOOKUP(B4,Plantilla!$A$2:$B$33,2,FALSE),0)</f>
        <v>0</v>
      </c>
      <c r="H4" s="13">
        <f>IFERROR(VLOOKUP(B4,Plantilla!$A$2:$B$33,2,FALSE),0)</f>
        <v>0</v>
      </c>
      <c r="I4" s="13">
        <f>IFERROR(VLOOKUP(B4,Plantilla!$A$2:$B$33,2,FALSE),0)</f>
        <v>0</v>
      </c>
      <c r="J4" s="13">
        <f>IFERROR(VLOOKUP(B4,Plantilla!$A$2:$B$33,2,FALSE),0)</f>
        <v>0</v>
      </c>
      <c r="K4" s="13">
        <f>IFERROR(VLOOKUP(B4,Plantilla!$A$2:$B$33,2,FALSE),0)</f>
        <v>0</v>
      </c>
      <c r="L4" s="13">
        <f>IFERROR(VLOOKUP(B4,Plantilla!$A$2:$B$33,2,FALSE),0)</f>
        <v>0</v>
      </c>
      <c r="M4" s="13">
        <f>IFERROR(VLOOKUP(B4,Plantilla!$A$2:$B$33,2,FALSE),0)</f>
        <v>0</v>
      </c>
      <c r="N4" s="13">
        <f>IFERROR(VLOOKUP(B4,Plantilla!$A$2:$B$33,2,FALSE),0)</f>
        <v>0</v>
      </c>
      <c r="O4" s="13">
        <f>IFERROR(VLOOKUP(B4,Plantilla!$A$2:$B$33,2,FALSE),0)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49937961.600000001</v>
      </c>
      <c r="D5" s="13">
        <v>49937961.600000001</v>
      </c>
      <c r="E5" s="13">
        <f>IFERROR(VLOOKUP(B5,Plantilla!$A$2:$B$47,2,FALSE),0)</f>
        <v>0</v>
      </c>
      <c r="F5" s="13">
        <f>IFERROR(VLOOKUP(B5,Plantilla!$A$2:$B$33,2,FALSE),0)</f>
        <v>0</v>
      </c>
      <c r="G5" s="13">
        <f>IFERROR(VLOOKUP(B5,Plantilla!$A$2:$B$33,2,FALSE),0)</f>
        <v>0</v>
      </c>
      <c r="H5" s="13">
        <f>IFERROR(VLOOKUP(B5,Plantilla!$A$2:$B$33,2,FALSE),0)</f>
        <v>0</v>
      </c>
      <c r="I5" s="13">
        <f>IFERROR(VLOOKUP(B5,Plantilla!$A$2:$B$33,2,FALSE),0)</f>
        <v>0</v>
      </c>
      <c r="J5" s="13">
        <f>IFERROR(VLOOKUP(B5,Plantilla!$A$2:$B$33,2,FALSE),0)</f>
        <v>0</v>
      </c>
      <c r="K5" s="13">
        <f>IFERROR(VLOOKUP(B5,Plantilla!$A$2:$B$33,2,FALSE),0)</f>
        <v>0</v>
      </c>
      <c r="L5" s="13">
        <f>IFERROR(VLOOKUP(B5,Plantilla!$A$2:$B$33,2,FALSE),0)</f>
        <v>0</v>
      </c>
      <c r="M5" s="13">
        <f>IFERROR(VLOOKUP(B5,Plantilla!$A$2:$B$33,2,FALSE),0)</f>
        <v>0</v>
      </c>
      <c r="N5" s="13">
        <f>IFERROR(VLOOKUP(B5,Plantilla!$A$2:$B$33,2,FALSE),0)</f>
        <v>0</v>
      </c>
      <c r="O5" s="13">
        <f>IFERROR(VLOOKUP(B5,Plantilla!$A$2:$B$33,2,FALSE),0)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49937961.600000001</v>
      </c>
      <c r="D6" s="13">
        <v>49937961.600000001</v>
      </c>
      <c r="E6" s="13">
        <f>IFERROR(VLOOKUP(B6,Plantilla!$A$2:$B$47,2,FALSE),0)</f>
        <v>0</v>
      </c>
      <c r="F6" s="13">
        <f>IFERROR(VLOOKUP(B6,Plantilla!$A$2:$B$33,2,FALSE),0)</f>
        <v>0</v>
      </c>
      <c r="G6" s="13">
        <f>IFERROR(VLOOKUP(B6,Plantilla!$A$2:$B$33,2,FALSE),0)</f>
        <v>0</v>
      </c>
      <c r="H6" s="13">
        <f>IFERROR(VLOOKUP(B6,Plantilla!$A$2:$B$33,2,FALSE),0)</f>
        <v>0</v>
      </c>
      <c r="I6" s="13">
        <f>IFERROR(VLOOKUP(B6,Plantilla!$A$2:$B$33,2,FALSE),0)</f>
        <v>0</v>
      </c>
      <c r="J6" s="13">
        <f>IFERROR(VLOOKUP(B6,Plantilla!$A$2:$B$33,2,FALSE),0)</f>
        <v>0</v>
      </c>
      <c r="K6" s="13">
        <f>IFERROR(VLOOKUP(B6,Plantilla!$A$2:$B$33,2,FALSE),0)</f>
        <v>0</v>
      </c>
      <c r="L6" s="13">
        <f>IFERROR(VLOOKUP(B6,Plantilla!$A$2:$B$33,2,FALSE),0)</f>
        <v>0</v>
      </c>
      <c r="M6" s="13">
        <f>IFERROR(VLOOKUP(B6,Plantilla!$A$2:$B$33,2,FALSE),0)</f>
        <v>0</v>
      </c>
      <c r="N6" s="13">
        <f>IFERROR(VLOOKUP(B6,Plantilla!$A$2:$B$33,2,FALSE),0)</f>
        <v>0</v>
      </c>
      <c r="O6" s="13">
        <f>IFERROR(VLOOKUP(B6,Plantilla!$A$2:$B$33,2,FALSE),0)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49937961.600000001</v>
      </c>
      <c r="D7" s="13">
        <v>49937961.600000001</v>
      </c>
      <c r="E7" s="13">
        <f>IFERROR(VLOOKUP(B7,Plantilla!$A$2:$B$47,2,FALSE),0)</f>
        <v>0</v>
      </c>
      <c r="F7" s="13">
        <f>IFERROR(VLOOKUP(B7,Plantilla!$A$2:$B$33,2,FALSE),0)</f>
        <v>0</v>
      </c>
      <c r="G7" s="13">
        <f>IFERROR(VLOOKUP(B7,Plantilla!$A$2:$B$33,2,FALSE),0)</f>
        <v>0</v>
      </c>
      <c r="H7" s="13">
        <f>IFERROR(VLOOKUP(B7,Plantilla!$A$2:$B$33,2,FALSE),0)</f>
        <v>0</v>
      </c>
      <c r="I7" s="13">
        <f>IFERROR(VLOOKUP(B7,Plantilla!$A$2:$B$33,2,FALSE),0)</f>
        <v>0</v>
      </c>
      <c r="J7" s="13">
        <f>IFERROR(VLOOKUP(B7,Plantilla!$A$2:$B$33,2,FALSE),0)</f>
        <v>0</v>
      </c>
      <c r="K7" s="13">
        <f>IFERROR(VLOOKUP(B7,Plantilla!$A$2:$B$33,2,FALSE),0)</f>
        <v>0</v>
      </c>
      <c r="L7" s="13">
        <f>IFERROR(VLOOKUP(B7,Plantilla!$A$2:$B$33,2,FALSE),0)</f>
        <v>0</v>
      </c>
      <c r="M7" s="13">
        <f>IFERROR(VLOOKUP(B7,Plantilla!$A$2:$B$33,2,FALSE),0)</f>
        <v>0</v>
      </c>
      <c r="N7" s="13">
        <f>IFERROR(VLOOKUP(B7,Plantilla!$A$2:$B$33,2,FALSE),0)</f>
        <v>0</v>
      </c>
      <c r="O7" s="13">
        <f>IFERROR(VLOOKUP(B7,Plantilla!$A$2:$B$33,2,FALSE),0)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38707508.630000003</v>
      </c>
      <c r="D8" s="13">
        <v>38707508.630000003</v>
      </c>
      <c r="E8" s="13">
        <f>IFERROR(VLOOKUP(B8,Plantilla!$A$2:$B$47,2,FALSE),0)</f>
        <v>0</v>
      </c>
      <c r="F8" s="13">
        <f>IFERROR(VLOOKUP(B8,Plantilla!$A$2:$B$33,2,FALSE),0)</f>
        <v>0</v>
      </c>
      <c r="G8" s="13">
        <f>IFERROR(VLOOKUP(B8,Plantilla!$A$2:$B$33,2,FALSE),0)</f>
        <v>0</v>
      </c>
      <c r="H8" s="13">
        <f>IFERROR(VLOOKUP(B8,Plantilla!$A$2:$B$33,2,FALSE),0)</f>
        <v>0</v>
      </c>
      <c r="I8" s="13">
        <f>IFERROR(VLOOKUP(B8,Plantilla!$A$2:$B$33,2,FALSE),0)</f>
        <v>0</v>
      </c>
      <c r="J8" s="13">
        <f>IFERROR(VLOOKUP(B8,Plantilla!$A$2:$B$33,2,FALSE),0)</f>
        <v>0</v>
      </c>
      <c r="K8" s="13">
        <f>IFERROR(VLOOKUP(B8,Plantilla!$A$2:$B$33,2,FALSE),0)</f>
        <v>0</v>
      </c>
      <c r="L8" s="13">
        <f>IFERROR(VLOOKUP(B8,Plantilla!$A$2:$B$33,2,FALSE),0)</f>
        <v>0</v>
      </c>
      <c r="M8" s="13">
        <f>IFERROR(VLOOKUP(B8,Plantilla!$A$2:$B$33,2,FALSE),0)</f>
        <v>0</v>
      </c>
      <c r="N8" s="13">
        <f>IFERROR(VLOOKUP(B8,Plantilla!$A$2:$B$33,2,FALSE),0)</f>
        <v>0</v>
      </c>
      <c r="O8" s="13">
        <f>IFERROR(VLOOKUP(B8,Plantilla!$A$2:$B$33,2,FALSE),0)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32300031.300000001</v>
      </c>
      <c r="D9" s="13">
        <v>32300031.300000001</v>
      </c>
      <c r="E9" s="13">
        <f>IFERROR(VLOOKUP(B9,Plantilla!$A$2:$B$47,2,FALSE),0)</f>
        <v>0</v>
      </c>
      <c r="F9" s="13">
        <f>IFERROR(VLOOKUP(B9,Plantilla!$A$2:$B$33,2,FALSE),0)</f>
        <v>0</v>
      </c>
      <c r="G9" s="13">
        <f>IFERROR(VLOOKUP(B9,Plantilla!$A$2:$B$33,2,FALSE),0)</f>
        <v>0</v>
      </c>
      <c r="H9" s="13">
        <f>IFERROR(VLOOKUP(B9,Plantilla!$A$2:$B$33,2,FALSE),0)</f>
        <v>0</v>
      </c>
      <c r="I9" s="13">
        <f>IFERROR(VLOOKUP(B9,Plantilla!$A$2:$B$33,2,FALSE),0)</f>
        <v>0</v>
      </c>
      <c r="J9" s="13">
        <f>IFERROR(VLOOKUP(B9,Plantilla!$A$2:$B$33,2,FALSE),0)</f>
        <v>0</v>
      </c>
      <c r="K9" s="13">
        <f>IFERROR(VLOOKUP(B9,Plantilla!$A$2:$B$33,2,FALSE),0)</f>
        <v>0</v>
      </c>
      <c r="L9" s="13">
        <f>IFERROR(VLOOKUP(B9,Plantilla!$A$2:$B$33,2,FALSE),0)</f>
        <v>0</v>
      </c>
      <c r="M9" s="13">
        <f>IFERROR(VLOOKUP(B9,Plantilla!$A$2:$B$33,2,FALSE),0)</f>
        <v>0</v>
      </c>
      <c r="N9" s="13">
        <f>IFERROR(VLOOKUP(B9,Plantilla!$A$2:$B$33,2,FALSE),0)</f>
        <v>0</v>
      </c>
      <c r="O9" s="13">
        <f>IFERROR(VLOOKUP(B9,Plantilla!$A$2:$B$33,2,FALSE),0)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1488975.43</v>
      </c>
      <c r="D10" s="13">
        <v>1488975.43</v>
      </c>
      <c r="E10" s="13">
        <f>IFERROR(VLOOKUP(B10,Plantilla!$A$2:$B$47,2,FALSE),0)</f>
        <v>0</v>
      </c>
      <c r="F10" s="13">
        <f>IFERROR(VLOOKUP(B10,Plantilla!$A$2:$B$33,2,FALSE),0)</f>
        <v>0</v>
      </c>
      <c r="G10" s="13">
        <f>IFERROR(VLOOKUP(B10,Plantilla!$A$2:$B$33,2,FALSE),0)</f>
        <v>0</v>
      </c>
      <c r="H10" s="13">
        <f>IFERROR(VLOOKUP(B10,Plantilla!$A$2:$B$33,2,FALSE),0)</f>
        <v>0</v>
      </c>
      <c r="I10" s="13">
        <f>IFERROR(VLOOKUP(B10,Plantilla!$A$2:$B$33,2,FALSE),0)</f>
        <v>0</v>
      </c>
      <c r="J10" s="13">
        <f>IFERROR(VLOOKUP(B10,Plantilla!$A$2:$B$33,2,FALSE),0)</f>
        <v>0</v>
      </c>
      <c r="K10" s="13">
        <f>IFERROR(VLOOKUP(B10,Plantilla!$A$2:$B$33,2,FALSE),0)</f>
        <v>0</v>
      </c>
      <c r="L10" s="13">
        <f>IFERROR(VLOOKUP(B10,Plantilla!$A$2:$B$33,2,FALSE),0)</f>
        <v>0</v>
      </c>
      <c r="M10" s="13">
        <f>IFERROR(VLOOKUP(B10,Plantilla!$A$2:$B$33,2,FALSE),0)</f>
        <v>0</v>
      </c>
      <c r="N10" s="13">
        <f>IFERROR(VLOOKUP(B10,Plantilla!$A$2:$B$33,2,FALSE),0)</f>
        <v>0</v>
      </c>
      <c r="O10" s="13">
        <f>IFERROR(VLOOKUP(B10,Plantilla!$A$2:$B$33,2,FALSE),0)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0</v>
      </c>
      <c r="D11" s="13">
        <v>0</v>
      </c>
      <c r="E11" s="13">
        <f>IFERROR(VLOOKUP(B11,Plantilla!$A$2:$B$47,2,FALSE),0)</f>
        <v>0</v>
      </c>
      <c r="F11" s="13">
        <f>IFERROR(VLOOKUP(B11,Plantilla!$A$2:$B$33,2,FALSE),0)</f>
        <v>0</v>
      </c>
      <c r="G11" s="13">
        <f>IFERROR(VLOOKUP(B11,Plantilla!$A$2:$B$33,2,FALSE),0)</f>
        <v>0</v>
      </c>
      <c r="H11" s="13">
        <f>IFERROR(VLOOKUP(B11,Plantilla!$A$2:$B$33,2,FALSE),0)</f>
        <v>0</v>
      </c>
      <c r="I11" s="13">
        <f>IFERROR(VLOOKUP(B11,Plantilla!$A$2:$B$33,2,FALSE),0)</f>
        <v>0</v>
      </c>
      <c r="J11" s="13">
        <f>IFERROR(VLOOKUP(B11,Plantilla!$A$2:$B$33,2,FALSE),0)</f>
        <v>0</v>
      </c>
      <c r="K11" s="13">
        <f>IFERROR(VLOOKUP(B11,Plantilla!$A$2:$B$33,2,FALSE),0)</f>
        <v>0</v>
      </c>
      <c r="L11" s="13">
        <f>IFERROR(VLOOKUP(B11,Plantilla!$A$2:$B$33,2,FALSE),0)</f>
        <v>0</v>
      </c>
      <c r="M11" s="13">
        <f>IFERROR(VLOOKUP(B11,Plantilla!$A$2:$B$33,2,FALSE),0)</f>
        <v>0</v>
      </c>
      <c r="N11" s="13">
        <f>IFERROR(VLOOKUP(B11,Plantilla!$A$2:$B$33,2,FALSE),0)</f>
        <v>0</v>
      </c>
      <c r="O11" s="13">
        <f>IFERROR(VLOOKUP(B11,Plantilla!$A$2:$B$33,2,FALSE),0)</f>
        <v>0</v>
      </c>
    </row>
    <row r="12" spans="1:15" ht="15.75">
      <c r="A12" s="10" t="s">
        <v>117</v>
      </c>
      <c r="B12" s="14" t="s">
        <v>25</v>
      </c>
      <c r="C12" s="12">
        <f>SUM(D12:O12)</f>
        <v>0</v>
      </c>
      <c r="D12" s="13">
        <v>0</v>
      </c>
      <c r="E12" s="13">
        <f>IFERROR(VLOOKUP(B12,Plantilla!$A$2:$B$47,2,FALSE),0)</f>
        <v>0</v>
      </c>
      <c r="F12" s="13">
        <f>IFERROR(VLOOKUP(B12,Plantilla!$A$2:$B$33,2,FALSE),0)</f>
        <v>0</v>
      </c>
      <c r="G12" s="13">
        <f>IFERROR(VLOOKUP(B12,Plantilla!$A$2:$B$33,2,FALSE),0)</f>
        <v>0</v>
      </c>
      <c r="H12" s="13">
        <f>IFERROR(VLOOKUP(B12,Plantilla!$A$2:$B$33,2,FALSE),0)</f>
        <v>0</v>
      </c>
      <c r="I12" s="13">
        <f>IFERROR(VLOOKUP(B12,Plantilla!$A$2:$B$33,2,FALSE),0)</f>
        <v>0</v>
      </c>
      <c r="J12" s="13">
        <f>IFERROR(VLOOKUP(B12,Plantilla!$A$2:$B$33,2,FALSE),0)</f>
        <v>0</v>
      </c>
      <c r="K12" s="13">
        <f>IFERROR(VLOOKUP(B12,Plantilla!$A$2:$B$33,2,FALSE),0)</f>
        <v>0</v>
      </c>
      <c r="L12" s="13">
        <f>IFERROR(VLOOKUP(B12,Plantilla!$A$2:$B$33,2,FALSE),0)</f>
        <v>0</v>
      </c>
      <c r="M12" s="13">
        <f>IFERROR(VLOOKUP(B12,Plantilla!$A$2:$B$33,2,FALSE),0)</f>
        <v>0</v>
      </c>
      <c r="N12" s="13">
        <f>IFERROR(VLOOKUP(B12,Plantilla!$A$2:$B$33,2,FALSE),0)</f>
        <v>0</v>
      </c>
      <c r="O12" s="13">
        <f>IFERROR(VLOOKUP(B12,Plantilla!$A$2:$B$33,2,FALSE),0)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4918501.9000000004</v>
      </c>
      <c r="D13" s="13">
        <v>4918501.9000000004</v>
      </c>
      <c r="E13" s="13">
        <f>IFERROR(VLOOKUP(B13,Plantilla!$A$2:$B$47,2,FALSE),0)</f>
        <v>0</v>
      </c>
      <c r="F13" s="13">
        <f>IFERROR(VLOOKUP(B13,Plantilla!$A$2:$B$33,2,FALSE),0)</f>
        <v>0</v>
      </c>
      <c r="G13" s="13">
        <f>IFERROR(VLOOKUP(B13,Plantilla!$A$2:$B$33,2,FALSE),0)</f>
        <v>0</v>
      </c>
      <c r="H13" s="13">
        <f>IFERROR(VLOOKUP(B13,Plantilla!$A$2:$B$33,2,FALSE),0)</f>
        <v>0</v>
      </c>
      <c r="I13" s="13">
        <f>IFERROR(VLOOKUP(B13,Plantilla!$A$2:$B$33,2,FALSE),0)</f>
        <v>0</v>
      </c>
      <c r="J13" s="13">
        <f>IFERROR(VLOOKUP(B13,Plantilla!$A$2:$B$33,2,FALSE),0)</f>
        <v>0</v>
      </c>
      <c r="K13" s="13">
        <f>IFERROR(VLOOKUP(B13,Plantilla!$A$2:$B$33,2,FALSE),0)</f>
        <v>0</v>
      </c>
      <c r="L13" s="13">
        <f>IFERROR(VLOOKUP(B13,Plantilla!$A$2:$B$33,2,FALSE),0)</f>
        <v>0</v>
      </c>
      <c r="M13" s="13">
        <f>IFERROR(VLOOKUP(B13,Plantilla!$A$2:$B$33,2,FALSE),0)</f>
        <v>0</v>
      </c>
      <c r="N13" s="13">
        <f>IFERROR(VLOOKUP(B13,Plantilla!$A$2:$B$33,2,FALSE),0)</f>
        <v>0</v>
      </c>
      <c r="O13" s="13">
        <f>IFERROR(VLOOKUP(B13,Plantilla!$A$2:$B$33,2,FALSE),0)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11230452.970000001</v>
      </c>
      <c r="D14" s="13">
        <v>11230452.970000001</v>
      </c>
      <c r="E14" s="13">
        <f>IFERROR(VLOOKUP(B14,Plantilla!$A$2:$B$47,2,FALSE),0)</f>
        <v>0</v>
      </c>
      <c r="F14" s="13">
        <f>IFERROR(VLOOKUP(B14,Plantilla!$A$2:$B$33,2,FALSE),0)</f>
        <v>0</v>
      </c>
      <c r="G14" s="13">
        <f>IFERROR(VLOOKUP(B14,Plantilla!$A$2:$B$33,2,FALSE),0)</f>
        <v>0</v>
      </c>
      <c r="H14" s="13">
        <f>IFERROR(VLOOKUP(B14,Plantilla!$A$2:$B$33,2,FALSE),0)</f>
        <v>0</v>
      </c>
      <c r="I14" s="13">
        <f>IFERROR(VLOOKUP(B14,Plantilla!$A$2:$B$33,2,FALSE),0)</f>
        <v>0</v>
      </c>
      <c r="J14" s="13">
        <f>IFERROR(VLOOKUP(B14,Plantilla!$A$2:$B$33,2,FALSE),0)</f>
        <v>0</v>
      </c>
      <c r="K14" s="13">
        <f>IFERROR(VLOOKUP(B14,Plantilla!$A$2:$B$33,2,FALSE),0)</f>
        <v>0</v>
      </c>
      <c r="L14" s="13">
        <f>IFERROR(VLOOKUP(B14,Plantilla!$A$2:$B$33,2,FALSE),0)</f>
        <v>0</v>
      </c>
      <c r="M14" s="13">
        <f>IFERROR(VLOOKUP(B14,Plantilla!$A$2:$B$33,2,FALSE),0)</f>
        <v>0</v>
      </c>
      <c r="N14" s="13">
        <f>IFERROR(VLOOKUP(B14,Plantilla!$A$2:$B$33,2,FALSE),0)</f>
        <v>0</v>
      </c>
      <c r="O14" s="13">
        <f>IFERROR(VLOOKUP(B14,Plantilla!$A$2:$B$33,2,FALSE),0)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9327316.4399999995</v>
      </c>
      <c r="D15" s="13">
        <v>9327316.4399999995</v>
      </c>
      <c r="E15" s="13">
        <f>IFERROR(VLOOKUP(B15,Plantilla!$A$2:$B$47,2,FALSE),0)</f>
        <v>0</v>
      </c>
      <c r="F15" s="13">
        <f>IFERROR(VLOOKUP(B15,Plantilla!$A$2:$B$33,2,FALSE),0)</f>
        <v>0</v>
      </c>
      <c r="G15" s="13">
        <f>IFERROR(VLOOKUP(B15,Plantilla!$A$2:$B$33,2,FALSE),0)</f>
        <v>0</v>
      </c>
      <c r="H15" s="13">
        <f>IFERROR(VLOOKUP(B15,Plantilla!$A$2:$B$33,2,FALSE),0)</f>
        <v>0</v>
      </c>
      <c r="I15" s="13">
        <f>IFERROR(VLOOKUP(B15,Plantilla!$A$2:$B$33,2,FALSE),0)</f>
        <v>0</v>
      </c>
      <c r="J15" s="13">
        <f>IFERROR(VLOOKUP(B15,Plantilla!$A$2:$B$33,2,FALSE),0)</f>
        <v>0</v>
      </c>
      <c r="K15" s="13">
        <f>IFERROR(VLOOKUP(B15,Plantilla!$A$2:$B$33,2,FALSE),0)</f>
        <v>0</v>
      </c>
      <c r="L15" s="13">
        <f>IFERROR(VLOOKUP(B15,Plantilla!$A$2:$B$33,2,FALSE),0)</f>
        <v>0</v>
      </c>
      <c r="M15" s="13">
        <f>IFERROR(VLOOKUP(B15,Plantilla!$A$2:$B$33,2,FALSE),0)</f>
        <v>0</v>
      </c>
      <c r="N15" s="13">
        <f>IFERROR(VLOOKUP(B15,Plantilla!$A$2:$B$33,2,FALSE),0)</f>
        <v>0</v>
      </c>
      <c r="O15" s="13">
        <f>IFERROR(VLOOKUP(B15,Plantilla!$A$2:$B$33,2,FALSE),0)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0</v>
      </c>
      <c r="D16" s="13">
        <v>0</v>
      </c>
      <c r="E16" s="13">
        <f>IFERROR(VLOOKUP(B16,Plantilla!$A$2:$B$47,2,FALSE),0)</f>
        <v>0</v>
      </c>
      <c r="F16" s="13">
        <f>IFERROR(VLOOKUP(B16,Plantilla!$A$2:$B$33,2,FALSE),0)</f>
        <v>0</v>
      </c>
      <c r="G16" s="13">
        <f>IFERROR(VLOOKUP(B16,Plantilla!$A$2:$B$33,2,FALSE),0)</f>
        <v>0</v>
      </c>
      <c r="H16" s="13">
        <f>IFERROR(VLOOKUP(B16,Plantilla!$A$2:$B$33,2,FALSE),0)</f>
        <v>0</v>
      </c>
      <c r="I16" s="13">
        <f>IFERROR(VLOOKUP(B16,Plantilla!$A$2:$B$33,2,FALSE),0)</f>
        <v>0</v>
      </c>
      <c r="J16" s="13">
        <f>IFERROR(VLOOKUP(B16,Plantilla!$A$2:$B$33,2,FALSE),0)</f>
        <v>0</v>
      </c>
      <c r="K16" s="13">
        <f>IFERROR(VLOOKUP(B16,Plantilla!$A$2:$B$33,2,FALSE),0)</f>
        <v>0</v>
      </c>
      <c r="L16" s="13">
        <f>IFERROR(VLOOKUP(B16,Plantilla!$A$2:$B$33,2,FALSE),0)</f>
        <v>0</v>
      </c>
      <c r="M16" s="13">
        <f>IFERROR(VLOOKUP(B16,Plantilla!$A$2:$B$33,2,FALSE),0)</f>
        <v>0</v>
      </c>
      <c r="N16" s="13">
        <f>IFERROR(VLOOKUP(B16,Plantilla!$A$2:$B$33,2,FALSE),0)</f>
        <v>0</v>
      </c>
      <c r="O16" s="13">
        <f>IFERROR(VLOOKUP(B16,Plantilla!$A$2:$B$33,2,FALSE),0)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353800</v>
      </c>
      <c r="D17" s="13">
        <v>353800</v>
      </c>
      <c r="E17" s="13">
        <f>IFERROR(VLOOKUP(B17,Plantilla!$A$2:$B$47,2,FALSE),0)</f>
        <v>0</v>
      </c>
      <c r="F17" s="13">
        <f>IFERROR(VLOOKUP(B17,Plantilla!$A$2:$B$33,2,FALSE),0)</f>
        <v>0</v>
      </c>
      <c r="G17" s="13">
        <f>IFERROR(VLOOKUP(B17,Plantilla!$A$2:$B$33,2,FALSE),0)</f>
        <v>0</v>
      </c>
      <c r="H17" s="13">
        <f>IFERROR(VLOOKUP(B17,Plantilla!$A$2:$B$33,2,FALSE),0)</f>
        <v>0</v>
      </c>
      <c r="I17" s="13">
        <f>IFERROR(VLOOKUP(B17,Plantilla!$A$2:$B$33,2,FALSE),0)</f>
        <v>0</v>
      </c>
      <c r="J17" s="13">
        <f>IFERROR(VLOOKUP(B17,Plantilla!$A$2:$B$33,2,FALSE),0)</f>
        <v>0</v>
      </c>
      <c r="K17" s="13">
        <f>IFERROR(VLOOKUP(B17,Plantilla!$A$2:$B$33,2,FALSE),0)</f>
        <v>0</v>
      </c>
      <c r="L17" s="13">
        <f>IFERROR(VLOOKUP(B17,Plantilla!$A$2:$B$33,2,FALSE),0)</f>
        <v>0</v>
      </c>
      <c r="M17" s="13">
        <f>IFERROR(VLOOKUP(B17,Plantilla!$A$2:$B$33,2,FALSE),0)</f>
        <v>0</v>
      </c>
      <c r="N17" s="13">
        <f>IFERROR(VLOOKUP(B17,Plantilla!$A$2:$B$33,2,FALSE),0)</f>
        <v>0</v>
      </c>
      <c r="O17" s="13">
        <f>IFERROR(VLOOKUP(B17,Plantilla!$A$2:$B$33,2,FALSE),0)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0</v>
      </c>
      <c r="D18" s="13">
        <v>0</v>
      </c>
      <c r="E18" s="13">
        <f>IFERROR(VLOOKUP(B18,Plantilla!$A$2:$B$47,2,FALSE),0)</f>
        <v>0</v>
      </c>
      <c r="F18" s="13">
        <f>IFERROR(VLOOKUP(B18,Plantilla!$A$2:$B$33,2,FALSE),0)</f>
        <v>0</v>
      </c>
      <c r="G18" s="13">
        <f>IFERROR(VLOOKUP(B18,Plantilla!$A$2:$B$33,2,FALSE),0)</f>
        <v>0</v>
      </c>
      <c r="H18" s="13">
        <f>IFERROR(VLOOKUP(B18,Plantilla!$A$2:$B$33,2,FALSE),0)</f>
        <v>0</v>
      </c>
      <c r="I18" s="13">
        <f>IFERROR(VLOOKUP(B18,Plantilla!$A$2:$B$33,2,FALSE),0)</f>
        <v>0</v>
      </c>
      <c r="J18" s="13">
        <f>IFERROR(VLOOKUP(B18,Plantilla!$A$2:$B$33,2,FALSE),0)</f>
        <v>0</v>
      </c>
      <c r="K18" s="13">
        <f>IFERROR(VLOOKUP(B18,Plantilla!$A$2:$B$33,2,FALSE),0)</f>
        <v>0</v>
      </c>
      <c r="L18" s="13">
        <f>IFERROR(VLOOKUP(B18,Plantilla!$A$2:$B$33,2,FALSE),0)</f>
        <v>0</v>
      </c>
      <c r="M18" s="13">
        <f>IFERROR(VLOOKUP(B18,Plantilla!$A$2:$B$33,2,FALSE),0)</f>
        <v>0</v>
      </c>
      <c r="N18" s="13">
        <f>IFERROR(VLOOKUP(B18,Plantilla!$A$2:$B$33,2,FALSE),0)</f>
        <v>0</v>
      </c>
      <c r="O18" s="13">
        <f>IFERROR(VLOOKUP(B18,Plantilla!$A$2:$B$33,2,FALSE),0)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984892.86</v>
      </c>
      <c r="D19" s="13">
        <v>984892.86</v>
      </c>
      <c r="E19" s="13">
        <f>IFERROR(VLOOKUP(B19,Plantilla!$A$2:$B$47,2,FALSE),0)</f>
        <v>0</v>
      </c>
      <c r="F19" s="13">
        <f>IFERROR(VLOOKUP(B19,Plantilla!$A$2:$B$33,2,FALSE),0)</f>
        <v>0</v>
      </c>
      <c r="G19" s="13">
        <f>IFERROR(VLOOKUP(B19,Plantilla!$A$2:$B$33,2,FALSE),0)</f>
        <v>0</v>
      </c>
      <c r="H19" s="13">
        <f>IFERROR(VLOOKUP(B19,Plantilla!$A$2:$B$33,2,FALSE),0)</f>
        <v>0</v>
      </c>
      <c r="I19" s="13">
        <f>IFERROR(VLOOKUP(B19,Plantilla!$A$2:$B$33,2,FALSE),0)</f>
        <v>0</v>
      </c>
      <c r="J19" s="13">
        <f>IFERROR(VLOOKUP(B19,Plantilla!$A$2:$B$33,2,FALSE),0)</f>
        <v>0</v>
      </c>
      <c r="K19" s="13">
        <f>IFERROR(VLOOKUP(B19,Plantilla!$A$2:$B$33,2,FALSE),0)</f>
        <v>0</v>
      </c>
      <c r="L19" s="13">
        <f>IFERROR(VLOOKUP(B19,Plantilla!$A$2:$B$33,2,FALSE),0)</f>
        <v>0</v>
      </c>
      <c r="M19" s="13">
        <f>IFERROR(VLOOKUP(B19,Plantilla!$A$2:$B$33,2,FALSE),0)</f>
        <v>0</v>
      </c>
      <c r="N19" s="13">
        <f>IFERROR(VLOOKUP(B19,Plantilla!$A$2:$B$33,2,FALSE),0)</f>
        <v>0</v>
      </c>
      <c r="O19" s="13">
        <f>IFERROR(VLOOKUP(B19,Plantilla!$A$2:$B$33,2,FALSE),0)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330051.42</v>
      </c>
      <c r="D20" s="13">
        <v>330051.42</v>
      </c>
      <c r="E20" s="13">
        <f>IFERROR(VLOOKUP(B20,Plantilla!$A$2:$B$47,2,FALSE),0)</f>
        <v>0</v>
      </c>
      <c r="F20" s="13">
        <f>IFERROR(VLOOKUP(B20,Plantilla!$A$2:$B$33,2,FALSE),0)</f>
        <v>0</v>
      </c>
      <c r="G20" s="13">
        <f>IFERROR(VLOOKUP(B20,Plantilla!$A$2:$B$33,2,FALSE),0)</f>
        <v>0</v>
      </c>
      <c r="H20" s="13">
        <f>IFERROR(VLOOKUP(B20,Plantilla!$A$2:$B$33,2,FALSE),0)</f>
        <v>0</v>
      </c>
      <c r="I20" s="13">
        <f>IFERROR(VLOOKUP(B20,Plantilla!$A$2:$B$33,2,FALSE),0)</f>
        <v>0</v>
      </c>
      <c r="J20" s="13">
        <f>IFERROR(VLOOKUP(B20,Plantilla!$A$2:$B$33,2,FALSE),0)</f>
        <v>0</v>
      </c>
      <c r="K20" s="13">
        <f>IFERROR(VLOOKUP(B20,Plantilla!$A$2:$B$33,2,FALSE),0)</f>
        <v>0</v>
      </c>
      <c r="L20" s="13">
        <f>IFERROR(VLOOKUP(B20,Plantilla!$A$2:$B$33,2,FALSE),0)</f>
        <v>0</v>
      </c>
      <c r="M20" s="13">
        <f>IFERROR(VLOOKUP(B20,Plantilla!$A$2:$B$33,2,FALSE),0)</f>
        <v>0</v>
      </c>
      <c r="N20" s="13">
        <f>IFERROR(VLOOKUP(B20,Plantilla!$A$2:$B$33,2,FALSE),0)</f>
        <v>0</v>
      </c>
      <c r="O20" s="13">
        <f>IFERROR(VLOOKUP(B20,Plantilla!$A$2:$B$33,2,FALSE),0)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134392.25</v>
      </c>
      <c r="D21" s="13">
        <v>134392.25</v>
      </c>
      <c r="E21" s="13">
        <f>IFERROR(VLOOKUP(B21,Plantilla!$A$2:$B$47,2,FALSE),0)</f>
        <v>0</v>
      </c>
      <c r="F21" s="13">
        <f>IFERROR(VLOOKUP(B21,Plantilla!$A$2:$B$33,2,FALSE),0)</f>
        <v>0</v>
      </c>
      <c r="G21" s="13">
        <f>IFERROR(VLOOKUP(B21,Plantilla!$A$2:$B$33,2,FALSE),0)</f>
        <v>0</v>
      </c>
      <c r="H21" s="13">
        <f>IFERROR(VLOOKUP(B21,Plantilla!$A$2:$B$33,2,FALSE),0)</f>
        <v>0</v>
      </c>
      <c r="I21" s="13">
        <f>IFERROR(VLOOKUP(B21,Plantilla!$A$2:$B$33,2,FALSE),0)</f>
        <v>0</v>
      </c>
      <c r="J21" s="13">
        <f>IFERROR(VLOOKUP(B21,Plantilla!$A$2:$B$33,2,FALSE),0)</f>
        <v>0</v>
      </c>
      <c r="K21" s="13">
        <f>IFERROR(VLOOKUP(B21,Plantilla!$A$2:$B$33,2,FALSE),0)</f>
        <v>0</v>
      </c>
      <c r="L21" s="13">
        <f>IFERROR(VLOOKUP(B21,Plantilla!$A$2:$B$33,2,FALSE),0)</f>
        <v>0</v>
      </c>
      <c r="M21" s="13">
        <f>IFERROR(VLOOKUP(B21,Plantilla!$A$2:$B$33,2,FALSE),0)</f>
        <v>0</v>
      </c>
      <c r="N21" s="13">
        <f>IFERROR(VLOOKUP(B21,Plantilla!$A$2:$B$33,2,FALSE),0)</f>
        <v>0</v>
      </c>
      <c r="O21" s="13">
        <f>IFERROR(VLOOKUP(B21,Plantilla!$A$2:$B$33,2,FALSE),0)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0</v>
      </c>
      <c r="D22" s="13">
        <v>0</v>
      </c>
      <c r="E22" s="13">
        <f>IFERROR(VLOOKUP(B22,Plantilla!$A$2:$B$47,2,FALSE),0)</f>
        <v>0</v>
      </c>
      <c r="F22" s="13">
        <f>IFERROR(VLOOKUP(B22,Plantilla!$A$2:$B$33,2,FALSE),0)</f>
        <v>0</v>
      </c>
      <c r="G22" s="13">
        <f>IFERROR(VLOOKUP(B22,Plantilla!$A$2:$B$33,2,FALSE),0)</f>
        <v>0</v>
      </c>
      <c r="H22" s="13">
        <f>IFERROR(VLOOKUP(B22,Plantilla!$A$2:$B$33,2,FALSE),0)</f>
        <v>0</v>
      </c>
      <c r="I22" s="13">
        <f>IFERROR(VLOOKUP(B22,Plantilla!$A$2:$B$33,2,FALSE),0)</f>
        <v>0</v>
      </c>
      <c r="J22" s="13">
        <f>IFERROR(VLOOKUP(B22,Plantilla!$A$2:$B$33,2,FALSE),0)</f>
        <v>0</v>
      </c>
      <c r="K22" s="13">
        <f>IFERROR(VLOOKUP(B22,Plantilla!$A$2:$B$33,2,FALSE),0)</f>
        <v>0</v>
      </c>
      <c r="L22" s="13">
        <f>IFERROR(VLOOKUP(B22,Plantilla!$A$2:$B$33,2,FALSE),0)</f>
        <v>0</v>
      </c>
      <c r="M22" s="13">
        <f>IFERROR(VLOOKUP(B22,Plantilla!$A$2:$B$33,2,FALSE),0)</f>
        <v>0</v>
      </c>
      <c r="N22" s="13">
        <f>IFERROR(VLOOKUP(B22,Plantilla!$A$2:$B$33,2,FALSE),0)</f>
        <v>0</v>
      </c>
      <c r="O22" s="13">
        <f>IFERROR(VLOOKUP(B22,Plantilla!$A$2:$B$33,2,FALSE),0)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100000</v>
      </c>
      <c r="D23" s="13">
        <v>100000</v>
      </c>
      <c r="E23" s="13">
        <f>IFERROR(VLOOKUP(B23,Plantilla!$A$2:$B$47,2,FALSE),0)</f>
        <v>0</v>
      </c>
      <c r="F23" s="13">
        <f>IFERROR(VLOOKUP(B23,Plantilla!$A$2:$B$33,2,FALSE),0)</f>
        <v>0</v>
      </c>
      <c r="G23" s="13">
        <f>IFERROR(VLOOKUP(B23,Plantilla!$A$2:$B$33,2,FALSE),0)</f>
        <v>0</v>
      </c>
      <c r="H23" s="13">
        <f>IFERROR(VLOOKUP(B23,Plantilla!$A$2:$B$33,2,FALSE),0)</f>
        <v>0</v>
      </c>
      <c r="I23" s="13">
        <f>IFERROR(VLOOKUP(B23,Plantilla!$A$2:$B$33,2,FALSE),0)</f>
        <v>0</v>
      </c>
      <c r="J23" s="13">
        <f>IFERROR(VLOOKUP(B23,Plantilla!$A$2:$B$33,2,FALSE),0)</f>
        <v>0</v>
      </c>
      <c r="K23" s="13">
        <f>IFERROR(VLOOKUP(B23,Plantilla!$A$2:$B$33,2,FALSE),0)</f>
        <v>0</v>
      </c>
      <c r="L23" s="13">
        <f>IFERROR(VLOOKUP(B23,Plantilla!$A$2:$B$33,2,FALSE),0)</f>
        <v>0</v>
      </c>
      <c r="M23" s="13">
        <f>IFERROR(VLOOKUP(B23,Plantilla!$A$2:$B$33,2,FALSE),0)</f>
        <v>0</v>
      </c>
      <c r="N23" s="13">
        <f>IFERROR(VLOOKUP(B23,Plantilla!$A$2:$B$33,2,FALSE),0)</f>
        <v>0</v>
      </c>
      <c r="O23" s="13">
        <f>IFERROR(VLOOKUP(B23,Plantilla!$A$2:$B$33,2,FALSE),0)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0</v>
      </c>
      <c r="D24" s="13">
        <v>0</v>
      </c>
      <c r="E24" s="13">
        <f>IFERROR(VLOOKUP(B24,Plantilla!$A$2:$B$47,2,FALSE),0)</f>
        <v>0</v>
      </c>
      <c r="F24" s="13">
        <f>IFERROR(VLOOKUP(B24,Plantilla!$A$2:$B$33,2,FALSE),0)</f>
        <v>0</v>
      </c>
      <c r="G24" s="13">
        <f>IFERROR(VLOOKUP(B24,Plantilla!$A$2:$B$33,2,FALSE),0)</f>
        <v>0</v>
      </c>
      <c r="H24" s="13">
        <f>IFERROR(VLOOKUP(B24,Plantilla!$A$2:$B$33,2,FALSE),0)</f>
        <v>0</v>
      </c>
      <c r="I24" s="13">
        <f>IFERROR(VLOOKUP(B24,Plantilla!$A$2:$B$33,2,FALSE),0)</f>
        <v>0</v>
      </c>
      <c r="J24" s="13">
        <f>IFERROR(VLOOKUP(B24,Plantilla!$A$2:$B$33,2,FALSE),0)</f>
        <v>0</v>
      </c>
      <c r="K24" s="13">
        <f>IFERROR(VLOOKUP(B24,Plantilla!$A$2:$B$33,2,FALSE),0)</f>
        <v>0</v>
      </c>
      <c r="L24" s="13">
        <f>IFERROR(VLOOKUP(B24,Plantilla!$A$2:$B$33,2,FALSE),0)</f>
        <v>0</v>
      </c>
      <c r="M24" s="13">
        <f>IFERROR(VLOOKUP(B24,Plantilla!$A$2:$B$33,2,FALSE),0)</f>
        <v>0</v>
      </c>
      <c r="N24" s="13">
        <f>IFERROR(VLOOKUP(B24,Plantilla!$A$2:$B$33,2,FALSE),0)</f>
        <v>0</v>
      </c>
      <c r="O24" s="13">
        <f>IFERROR(VLOOKUP(B24,Plantilla!$A$2:$B$33,2,FALSE),0)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0</v>
      </c>
      <c r="D25" s="13">
        <v>0</v>
      </c>
      <c r="E25" s="13">
        <f>IFERROR(VLOOKUP(B25,Plantilla!$A$2:$B$47,2,FALSE),0)</f>
        <v>0</v>
      </c>
      <c r="F25" s="13">
        <f>IFERROR(VLOOKUP(B25,Plantilla!$A$2:$B$33,2,FALSE),0)</f>
        <v>0</v>
      </c>
      <c r="G25" s="13">
        <f>IFERROR(VLOOKUP(B25,Plantilla!$A$2:$B$33,2,FALSE),0)</f>
        <v>0</v>
      </c>
      <c r="H25" s="13">
        <f>IFERROR(VLOOKUP(B25,Plantilla!$A$2:$B$33,2,FALSE),0)</f>
        <v>0</v>
      </c>
      <c r="I25" s="13">
        <f>IFERROR(VLOOKUP(B25,Plantilla!$A$2:$B$33,2,FALSE),0)</f>
        <v>0</v>
      </c>
      <c r="J25" s="13">
        <f>IFERROR(VLOOKUP(B25,Plantilla!$A$2:$B$33,2,FALSE),0)</f>
        <v>0</v>
      </c>
      <c r="K25" s="13">
        <f>IFERROR(VLOOKUP(B25,Plantilla!$A$2:$B$33,2,FALSE),0)</f>
        <v>0</v>
      </c>
      <c r="L25" s="13">
        <f>IFERROR(VLOOKUP(B25,Plantilla!$A$2:$B$33,2,FALSE),0)</f>
        <v>0</v>
      </c>
      <c r="M25" s="13">
        <f>IFERROR(VLOOKUP(B25,Plantilla!$A$2:$B$33,2,FALSE),0)</f>
        <v>0</v>
      </c>
      <c r="N25" s="13">
        <f>IFERROR(VLOOKUP(B25,Plantilla!$A$2:$B$33,2,FALSE),0)</f>
        <v>0</v>
      </c>
      <c r="O25" s="13">
        <f>IFERROR(VLOOKUP(B25,Plantilla!$A$2:$B$33,2,FALSE),0)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0</v>
      </c>
      <c r="D26" s="13">
        <v>0</v>
      </c>
      <c r="E26" s="13">
        <f>IFERROR(VLOOKUP(B26,Plantilla!$A$2:$B$47,2,FALSE),0)</f>
        <v>0</v>
      </c>
      <c r="F26" s="13">
        <f>IFERROR(VLOOKUP(B26,Plantilla!$A$2:$B$33,2,FALSE),0)</f>
        <v>0</v>
      </c>
      <c r="G26" s="13">
        <f>IFERROR(VLOOKUP(B26,Plantilla!$A$2:$B$33,2,FALSE),0)</f>
        <v>0</v>
      </c>
      <c r="H26" s="13">
        <f>IFERROR(VLOOKUP(B26,Plantilla!$A$2:$B$33,2,FALSE),0)</f>
        <v>0</v>
      </c>
      <c r="I26" s="13">
        <f>IFERROR(VLOOKUP(B26,Plantilla!$A$2:$B$33,2,FALSE),0)</f>
        <v>0</v>
      </c>
      <c r="J26" s="13">
        <f>IFERROR(VLOOKUP(B26,Plantilla!$A$2:$B$33,2,FALSE),0)</f>
        <v>0</v>
      </c>
      <c r="K26" s="13">
        <f>IFERROR(VLOOKUP(B26,Plantilla!$A$2:$B$33,2,FALSE),0)</f>
        <v>0</v>
      </c>
      <c r="L26" s="13">
        <f>IFERROR(VLOOKUP(B26,Plantilla!$A$2:$B$33,2,FALSE),0)</f>
        <v>0</v>
      </c>
      <c r="M26" s="13">
        <f>IFERROR(VLOOKUP(B26,Plantilla!$A$2:$B$33,2,FALSE),0)</f>
        <v>0</v>
      </c>
      <c r="N26" s="13">
        <f>IFERROR(VLOOKUP(B26,Plantilla!$A$2:$B$33,2,FALSE),0)</f>
        <v>0</v>
      </c>
      <c r="O26" s="13">
        <f>IFERROR(VLOOKUP(B26,Plantilla!$A$2:$B$33,2,FALSE),0)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0</v>
      </c>
      <c r="D27" s="13">
        <v>0</v>
      </c>
      <c r="E27" s="13">
        <f>IFERROR(VLOOKUP(B27,Plantilla!$A$2:$B$47,2,FALSE),0)</f>
        <v>0</v>
      </c>
      <c r="F27" s="13">
        <f>IFERROR(VLOOKUP(B27,Plantilla!$A$2:$B$33,2,FALSE),0)</f>
        <v>0</v>
      </c>
      <c r="G27" s="13">
        <f>IFERROR(VLOOKUP(B27,Plantilla!$A$2:$B$33,2,FALSE),0)</f>
        <v>0</v>
      </c>
      <c r="H27" s="13">
        <f>IFERROR(VLOOKUP(B27,Plantilla!$A$2:$B$33,2,FALSE),0)</f>
        <v>0</v>
      </c>
      <c r="I27" s="13">
        <f>IFERROR(VLOOKUP(B27,Plantilla!$A$2:$B$33,2,FALSE),0)</f>
        <v>0</v>
      </c>
      <c r="J27" s="13">
        <f>IFERROR(VLOOKUP(B27,Plantilla!$A$2:$B$33,2,FALSE),0)</f>
        <v>0</v>
      </c>
      <c r="K27" s="13">
        <f>IFERROR(VLOOKUP(B27,Plantilla!$A$2:$B$33,2,FALSE),0)</f>
        <v>0</v>
      </c>
      <c r="L27" s="13">
        <f>IFERROR(VLOOKUP(B27,Plantilla!$A$2:$B$33,2,FALSE),0)</f>
        <v>0</v>
      </c>
      <c r="M27" s="13">
        <f>IFERROR(VLOOKUP(B27,Plantilla!$A$2:$B$33,2,FALSE),0)</f>
        <v>0</v>
      </c>
      <c r="N27" s="13">
        <f>IFERROR(VLOOKUP(B27,Plantilla!$A$2:$B$33,2,FALSE),0)</f>
        <v>0</v>
      </c>
      <c r="O27" s="13">
        <f>IFERROR(VLOOKUP(B27,Plantilla!$A$2:$B$33,2,FALSE),0)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f>IFERROR(VLOOKUP(B28,Plantilla!$A$2:$B$33,2,FALSE),0)</f>
        <v>0</v>
      </c>
      <c r="E28" s="13">
        <f>IFERROR(VLOOKUP(B28,Plantilla!$A$2:$B$47,2,FALSE),0)</f>
        <v>0</v>
      </c>
      <c r="F28" s="13">
        <f>IFERROR(VLOOKUP(B28,Plantilla!$A$2:$B$33,2,FALSE),0)</f>
        <v>0</v>
      </c>
      <c r="G28" s="13">
        <f>IFERROR(VLOOKUP(B28,Plantilla!$A$2:$B$33,2,FALSE),0)</f>
        <v>0</v>
      </c>
      <c r="H28" s="13">
        <f>IFERROR(VLOOKUP(B28,Plantilla!$A$2:$B$33,2,FALSE),0)</f>
        <v>0</v>
      </c>
      <c r="I28" s="13">
        <f>IFERROR(VLOOKUP(B28,Plantilla!$A$2:$B$33,2,FALSE),0)</f>
        <v>0</v>
      </c>
      <c r="J28" s="13">
        <f>IFERROR(VLOOKUP(B28,Plantilla!$A$2:$B$33,2,FALSE),0)</f>
        <v>0</v>
      </c>
      <c r="K28" s="13">
        <f>IFERROR(VLOOKUP(B28,Plantilla!$A$2:$B$33,2,FALSE),0)</f>
        <v>0</v>
      </c>
      <c r="L28" s="13">
        <f>IFERROR(VLOOKUP(B28,Plantilla!$A$2:$B$33,2,FALSE),0)</f>
        <v>0</v>
      </c>
      <c r="M28" s="13">
        <f>IFERROR(VLOOKUP(B28,Plantilla!$A$2:$B$33,2,FALSE),0)</f>
        <v>0</v>
      </c>
      <c r="N28" s="13">
        <f>IFERROR(VLOOKUP(B28,Plantilla!$A$2:$B$33,2,FALSE),0)</f>
        <v>0</v>
      </c>
      <c r="O28" s="13">
        <f>IFERROR(VLOOKUP(B28,Plantilla!$A$2:$B$33,2,FALSE),0)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0</v>
      </c>
      <c r="D29" s="13">
        <f>IFERROR(VLOOKUP(B29,Plantilla!$A$2:$B$33,2,FALSE),0)</f>
        <v>0</v>
      </c>
      <c r="E29" s="13">
        <f>IFERROR(VLOOKUP(B29,Plantilla!$A$2:$B$47,2,FALSE),0)</f>
        <v>0</v>
      </c>
      <c r="F29" s="13">
        <f>IFERROR(VLOOKUP(B29,Plantilla!$A$2:$B$33,2,FALSE),0)</f>
        <v>0</v>
      </c>
      <c r="G29" s="13">
        <f>IFERROR(VLOOKUP(B29,Plantilla!$A$2:$B$33,2,FALSE),0)</f>
        <v>0</v>
      </c>
      <c r="H29" s="13">
        <f>IFERROR(VLOOKUP(B29,Plantilla!$A$2:$B$33,2,FALSE),0)</f>
        <v>0</v>
      </c>
      <c r="I29" s="13">
        <f>IFERROR(VLOOKUP(B29,Plantilla!$A$2:$B$33,2,FALSE),0)</f>
        <v>0</v>
      </c>
      <c r="J29" s="13">
        <f>IFERROR(VLOOKUP(B29,Plantilla!$A$2:$B$33,2,FALSE),0)</f>
        <v>0</v>
      </c>
      <c r="K29" s="13">
        <f>IFERROR(VLOOKUP(B29,Plantilla!$A$2:$B$33,2,FALSE),0)</f>
        <v>0</v>
      </c>
      <c r="L29" s="13">
        <f>IFERROR(VLOOKUP(B29,Plantilla!$A$2:$B$33,2,FALSE),0)</f>
        <v>0</v>
      </c>
      <c r="M29" s="13">
        <f>IFERROR(VLOOKUP(B29,Plantilla!$A$2:$B$33,2,FALSE),0)</f>
        <v>0</v>
      </c>
      <c r="N29" s="13">
        <f>IFERROR(VLOOKUP(B29,Plantilla!$A$2:$B$33,2,FALSE),0)</f>
        <v>0</v>
      </c>
      <c r="O29" s="13">
        <f>IFERROR(VLOOKUP(B29,Plantilla!$A$2:$B$33,2,FALSE),0)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0</v>
      </c>
      <c r="D30" s="13">
        <f>IFERROR(VLOOKUP(B30,Plantilla!$A$2:$B$33,2,FALSE),0)</f>
        <v>0</v>
      </c>
      <c r="E30" s="13">
        <f>IFERROR(VLOOKUP(B30,Plantilla!$A$2:$B$47,2,FALSE),0)</f>
        <v>0</v>
      </c>
      <c r="F30" s="13">
        <f>IFERROR(VLOOKUP(B30,Plantilla!$A$2:$B$33,2,FALSE),0)</f>
        <v>0</v>
      </c>
      <c r="G30" s="13">
        <f>IFERROR(VLOOKUP(B30,Plantilla!$A$2:$B$33,2,FALSE),0)</f>
        <v>0</v>
      </c>
      <c r="H30" s="13">
        <f>IFERROR(VLOOKUP(B30,Plantilla!$A$2:$B$33,2,FALSE),0)</f>
        <v>0</v>
      </c>
      <c r="I30" s="13">
        <f>IFERROR(VLOOKUP(B30,Plantilla!$A$2:$B$33,2,FALSE),0)</f>
        <v>0</v>
      </c>
      <c r="J30" s="13">
        <f>IFERROR(VLOOKUP(B30,Plantilla!$A$2:$B$33,2,FALSE),0)</f>
        <v>0</v>
      </c>
      <c r="K30" s="13">
        <f>IFERROR(VLOOKUP(B30,Plantilla!$A$2:$B$33,2,FALSE),0)</f>
        <v>0</v>
      </c>
      <c r="L30" s="13">
        <f>IFERROR(VLOOKUP(B30,Plantilla!$A$2:$B$33,2,FALSE),0)</f>
        <v>0</v>
      </c>
      <c r="M30" s="13">
        <f>IFERROR(VLOOKUP(B30,Plantilla!$A$2:$B$33,2,FALSE),0)</f>
        <v>0</v>
      </c>
      <c r="N30" s="13">
        <f>IFERROR(VLOOKUP(B30,Plantilla!$A$2:$B$33,2,FALSE),0)</f>
        <v>0</v>
      </c>
      <c r="O30" s="13">
        <f>IFERROR(VLOOKUP(B30,Plantilla!$A$2:$B$33,2,FALSE),0)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f>IFERROR(VLOOKUP(B31,Plantilla!$A$2:$B$33,2,FALSE),0)</f>
        <v>0</v>
      </c>
      <c r="E31" s="13">
        <f>IFERROR(VLOOKUP(B31,Plantilla!$A$2:$B$47,2,FALSE),0)</f>
        <v>0</v>
      </c>
      <c r="F31" s="13">
        <f>IFERROR(VLOOKUP(B31,Plantilla!$A$2:$B$33,2,FALSE),0)</f>
        <v>0</v>
      </c>
      <c r="G31" s="13">
        <f>IFERROR(VLOOKUP(B31,Plantilla!$A$2:$B$33,2,FALSE),0)</f>
        <v>0</v>
      </c>
      <c r="H31" s="13">
        <f>IFERROR(VLOOKUP(B31,Plantilla!$A$2:$B$33,2,FALSE),0)</f>
        <v>0</v>
      </c>
      <c r="I31" s="13">
        <f>IFERROR(VLOOKUP(B31,Plantilla!$A$2:$B$33,2,FALSE),0)</f>
        <v>0</v>
      </c>
      <c r="J31" s="13">
        <f>IFERROR(VLOOKUP(B31,Plantilla!$A$2:$B$33,2,FALSE),0)</f>
        <v>0</v>
      </c>
      <c r="K31" s="13">
        <f>IFERROR(VLOOKUP(B31,Plantilla!$A$2:$B$33,2,FALSE),0)</f>
        <v>0</v>
      </c>
      <c r="L31" s="13">
        <f>IFERROR(VLOOKUP(B31,Plantilla!$A$2:$B$33,2,FALSE),0)</f>
        <v>0</v>
      </c>
      <c r="M31" s="13">
        <f>IFERROR(VLOOKUP(B31,Plantilla!$A$2:$B$33,2,FALSE),0)</f>
        <v>0</v>
      </c>
      <c r="N31" s="13">
        <f>IFERROR(VLOOKUP(B31,Plantilla!$A$2:$B$33,2,FALSE),0)</f>
        <v>0</v>
      </c>
      <c r="O31" s="13">
        <f>IFERROR(VLOOKUP(B31,Plantilla!$A$2:$B$33,2,FALSE),0)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0</v>
      </c>
      <c r="D32" s="13">
        <f>IFERROR(VLOOKUP(B32,Plantilla!$A$2:$B$33,2,FALSE),0)</f>
        <v>0</v>
      </c>
      <c r="E32" s="13">
        <f>IFERROR(VLOOKUP(B32,Plantilla!$A$2:$B$47,2,FALSE),0)</f>
        <v>0</v>
      </c>
      <c r="F32" s="13">
        <f>IFERROR(VLOOKUP(B32,Plantilla!$A$2:$B$33,2,FALSE),0)</f>
        <v>0</v>
      </c>
      <c r="G32" s="13">
        <f>IFERROR(VLOOKUP(B32,Plantilla!$A$2:$B$33,2,FALSE),0)</f>
        <v>0</v>
      </c>
      <c r="H32" s="13">
        <f>IFERROR(VLOOKUP(B32,Plantilla!$A$2:$B$33,2,FALSE),0)</f>
        <v>0</v>
      </c>
      <c r="I32" s="13">
        <f>IFERROR(VLOOKUP(B32,Plantilla!$A$2:$B$33,2,FALSE),0)</f>
        <v>0</v>
      </c>
      <c r="J32" s="13">
        <f>IFERROR(VLOOKUP(B32,Plantilla!$A$2:$B$33,2,FALSE),0)</f>
        <v>0</v>
      </c>
      <c r="K32" s="13">
        <f>IFERROR(VLOOKUP(B32,Plantilla!$A$2:$B$33,2,FALSE),0)</f>
        <v>0</v>
      </c>
      <c r="L32" s="13">
        <f>IFERROR(VLOOKUP(B32,Plantilla!$A$2:$B$33,2,FALSE),0)</f>
        <v>0</v>
      </c>
      <c r="M32" s="13">
        <f>IFERROR(VLOOKUP(B32,Plantilla!$A$2:$B$33,2,FALSE),0)</f>
        <v>0</v>
      </c>
      <c r="N32" s="13">
        <f>IFERROR(VLOOKUP(B32,Plantilla!$A$2:$B$33,2,FALSE),0)</f>
        <v>0</v>
      </c>
      <c r="O32" s="13">
        <f>IFERROR(VLOOKUP(B32,Plantilla!$A$2:$B$33,2,FALSE),0)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0</v>
      </c>
      <c r="D33" s="13">
        <f>IFERROR(VLOOKUP(B33,Plantilla!$A$2:$B$33,2,FALSE),0)</f>
        <v>0</v>
      </c>
      <c r="E33" s="13">
        <f>IFERROR(VLOOKUP(B33,Plantilla!$A$2:$B$47,2,FALSE),0)</f>
        <v>0</v>
      </c>
      <c r="F33" s="13">
        <f>IFERROR(VLOOKUP(B33,Plantilla!$A$2:$B$33,2,FALSE),0)</f>
        <v>0</v>
      </c>
      <c r="G33" s="13">
        <f>IFERROR(VLOOKUP(B33,Plantilla!$A$2:$B$33,2,FALSE),0)</f>
        <v>0</v>
      </c>
      <c r="H33" s="13">
        <f>IFERROR(VLOOKUP(B33,Plantilla!$A$2:$B$33,2,FALSE),0)</f>
        <v>0</v>
      </c>
      <c r="I33" s="13">
        <f>IFERROR(VLOOKUP(B33,Plantilla!$A$2:$B$33,2,FALSE),0)</f>
        <v>0</v>
      </c>
      <c r="J33" s="13">
        <f>IFERROR(VLOOKUP(B33,Plantilla!$A$2:$B$33,2,FALSE),0)</f>
        <v>0</v>
      </c>
      <c r="K33" s="13">
        <f>IFERROR(VLOOKUP(B33,Plantilla!$A$2:$B$33,2,FALSE),0)</f>
        <v>0</v>
      </c>
      <c r="L33" s="13">
        <f>IFERROR(VLOOKUP(B33,Plantilla!$A$2:$B$33,2,FALSE),0)</f>
        <v>0</v>
      </c>
      <c r="M33" s="13">
        <f>IFERROR(VLOOKUP(B33,Plantilla!$A$2:$B$33,2,FALSE),0)</f>
        <v>0</v>
      </c>
      <c r="N33" s="13">
        <f>IFERROR(VLOOKUP(B33,Plantilla!$A$2:$B$33,2,FALSE),0)</f>
        <v>0</v>
      </c>
      <c r="O33" s="13">
        <f>IFERROR(VLOOKUP(B33,Plantilla!$A$2:$B$33,2,FALSE),0)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0</v>
      </c>
      <c r="D34" s="13">
        <f>IFERROR(VLOOKUP(B34,Plantilla!$A$2:$B$33,2,FALSE),0)</f>
        <v>0</v>
      </c>
      <c r="E34" s="13">
        <f>IFERROR(VLOOKUP(B34,Plantilla!$A$2:$B$47,2,FALSE),0)</f>
        <v>0</v>
      </c>
      <c r="F34" s="13">
        <f>IFERROR(VLOOKUP(B34,Plantilla!$A$2:$B$33,2,FALSE),0)</f>
        <v>0</v>
      </c>
      <c r="G34" s="13">
        <f>IFERROR(VLOOKUP(B34,Plantilla!$A$2:$B$33,2,FALSE),0)</f>
        <v>0</v>
      </c>
      <c r="H34" s="13">
        <f>IFERROR(VLOOKUP(B34,Plantilla!$A$2:$B$33,2,FALSE),0)</f>
        <v>0</v>
      </c>
      <c r="I34" s="13">
        <f>IFERROR(VLOOKUP(B34,Plantilla!$A$2:$B$33,2,FALSE),0)</f>
        <v>0</v>
      </c>
      <c r="J34" s="13">
        <f>IFERROR(VLOOKUP(B34,Plantilla!$A$2:$B$33,2,FALSE),0)</f>
        <v>0</v>
      </c>
      <c r="K34" s="13">
        <f>IFERROR(VLOOKUP(B34,Plantilla!$A$2:$B$33,2,FALSE),0)</f>
        <v>0</v>
      </c>
      <c r="L34" s="13">
        <f>IFERROR(VLOOKUP(B34,Plantilla!$A$2:$B$33,2,FALSE),0)</f>
        <v>0</v>
      </c>
      <c r="M34" s="13">
        <f>IFERROR(VLOOKUP(B34,Plantilla!$A$2:$B$33,2,FALSE),0)</f>
        <v>0</v>
      </c>
      <c r="N34" s="13">
        <f>IFERROR(VLOOKUP(B34,Plantilla!$A$2:$B$33,2,FALSE),0)</f>
        <v>0</v>
      </c>
      <c r="O34" s="13">
        <f>IFERROR(VLOOKUP(B34,Plantilla!$A$2:$B$33,2,FALSE),0)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f>IFERROR(VLOOKUP(B35,Plantilla!$A$2:$B$33,2,FALSE),0)</f>
        <v>0</v>
      </c>
      <c r="E35" s="13">
        <f>IFERROR(VLOOKUP(B35,Plantilla!$A$2:$B$47,2,FALSE),0)</f>
        <v>0</v>
      </c>
      <c r="F35" s="13">
        <f>IFERROR(VLOOKUP(B35,Plantilla!$A$2:$B$33,2,FALSE),0)</f>
        <v>0</v>
      </c>
      <c r="G35" s="13">
        <f>IFERROR(VLOOKUP(B35,Plantilla!$A$2:$B$33,2,FALSE),0)</f>
        <v>0</v>
      </c>
      <c r="H35" s="13">
        <f>IFERROR(VLOOKUP(B35,Plantilla!$A$2:$B$33,2,FALSE),0)</f>
        <v>0</v>
      </c>
      <c r="I35" s="13">
        <f>IFERROR(VLOOKUP(B35,Plantilla!$A$2:$B$33,2,FALSE),0)</f>
        <v>0</v>
      </c>
      <c r="J35" s="13">
        <f>IFERROR(VLOOKUP(B35,Plantilla!$A$2:$B$33,2,FALSE),0)</f>
        <v>0</v>
      </c>
      <c r="K35" s="13">
        <f>IFERROR(VLOOKUP(B35,Plantilla!$A$2:$B$33,2,FALSE),0)</f>
        <v>0</v>
      </c>
      <c r="L35" s="13">
        <f>IFERROR(VLOOKUP(B35,Plantilla!$A$2:$B$33,2,FALSE),0)</f>
        <v>0</v>
      </c>
      <c r="M35" s="13">
        <f>IFERROR(VLOOKUP(B35,Plantilla!$A$2:$B$33,2,FALSE),0)</f>
        <v>0</v>
      </c>
      <c r="N35" s="13">
        <f>IFERROR(VLOOKUP(B35,Plantilla!$A$2:$B$33,2,FALSE),0)</f>
        <v>0</v>
      </c>
      <c r="O35" s="13">
        <f>IFERROR(VLOOKUP(B35,Plantilla!$A$2:$B$33,2,FALSE),0)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0</v>
      </c>
      <c r="D36" s="13">
        <f>IFERROR(VLOOKUP(B36,Plantilla!$A$2:$B$33,2,FALSE),0)</f>
        <v>0</v>
      </c>
      <c r="E36" s="13">
        <f>IFERROR(VLOOKUP(B36,Plantilla!$A$2:$B$47,2,FALSE),0)</f>
        <v>0</v>
      </c>
      <c r="F36" s="13">
        <f>IFERROR(VLOOKUP(B36,Plantilla!$A$2:$B$33,2,FALSE),0)</f>
        <v>0</v>
      </c>
      <c r="G36" s="13">
        <f>IFERROR(VLOOKUP(B36,Plantilla!$A$2:$B$33,2,FALSE),0)</f>
        <v>0</v>
      </c>
      <c r="H36" s="13">
        <f>IFERROR(VLOOKUP(B36,Plantilla!$A$2:$B$33,2,FALSE),0)</f>
        <v>0</v>
      </c>
      <c r="I36" s="13">
        <f>IFERROR(VLOOKUP(B36,Plantilla!$A$2:$B$33,2,FALSE),0)</f>
        <v>0</v>
      </c>
      <c r="J36" s="13">
        <f>IFERROR(VLOOKUP(B36,Plantilla!$A$2:$B$33,2,FALSE),0)</f>
        <v>0</v>
      </c>
      <c r="K36" s="13">
        <f>IFERROR(VLOOKUP(B36,Plantilla!$A$2:$B$33,2,FALSE),0)</f>
        <v>0</v>
      </c>
      <c r="L36" s="13">
        <f>IFERROR(VLOOKUP(B36,Plantilla!$A$2:$B$33,2,FALSE),0)</f>
        <v>0</v>
      </c>
      <c r="M36" s="13">
        <f>IFERROR(VLOOKUP(B36,Plantilla!$A$2:$B$33,2,FALSE),0)</f>
        <v>0</v>
      </c>
      <c r="N36" s="13">
        <f>IFERROR(VLOOKUP(B36,Plantilla!$A$2:$B$33,2,FALSE),0)</f>
        <v>0</v>
      </c>
      <c r="O36" s="13">
        <f>IFERROR(VLOOKUP(B36,Plantilla!$A$2:$B$33,2,FALSE),0)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0</v>
      </c>
      <c r="D37" s="13">
        <f>IFERROR(VLOOKUP(B37,Plantilla!$A$2:$B$33,2,FALSE),0)</f>
        <v>0</v>
      </c>
      <c r="E37" s="13">
        <f>IFERROR(VLOOKUP(B37,Plantilla!$A$2:$B$47,2,FALSE),0)</f>
        <v>0</v>
      </c>
      <c r="F37" s="13">
        <f>IFERROR(VLOOKUP(B37,Plantilla!$A$2:$B$33,2,FALSE),0)</f>
        <v>0</v>
      </c>
      <c r="G37" s="13">
        <f>IFERROR(VLOOKUP(B37,Plantilla!$A$2:$B$33,2,FALSE),0)</f>
        <v>0</v>
      </c>
      <c r="H37" s="13">
        <f>IFERROR(VLOOKUP(B37,Plantilla!$A$2:$B$33,2,FALSE),0)</f>
        <v>0</v>
      </c>
      <c r="I37" s="13">
        <f>IFERROR(VLOOKUP(B37,Plantilla!$A$2:$B$33,2,FALSE),0)</f>
        <v>0</v>
      </c>
      <c r="J37" s="13">
        <f>IFERROR(VLOOKUP(B37,Plantilla!$A$2:$B$33,2,FALSE),0)</f>
        <v>0</v>
      </c>
      <c r="K37" s="13">
        <f>IFERROR(VLOOKUP(B37,Plantilla!$A$2:$B$33,2,FALSE),0)</f>
        <v>0</v>
      </c>
      <c r="L37" s="13">
        <f>IFERROR(VLOOKUP(B37,Plantilla!$A$2:$B$33,2,FALSE),0)</f>
        <v>0</v>
      </c>
      <c r="M37" s="13">
        <f>IFERROR(VLOOKUP(B37,Plantilla!$A$2:$B$33,2,FALSE),0)</f>
        <v>0</v>
      </c>
      <c r="N37" s="13">
        <f>IFERROR(VLOOKUP(B37,Plantilla!$A$2:$B$33,2,FALSE),0)</f>
        <v>0</v>
      </c>
      <c r="O37" s="13">
        <f>IFERROR(VLOOKUP(B37,Plantilla!$A$2:$B$33,2,FALSE),0)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f>IFERROR(VLOOKUP(B38,Plantilla!$A$2:$B$33,2,FALSE),0)</f>
        <v>0</v>
      </c>
      <c r="E38" s="13">
        <f>IFERROR(VLOOKUP(B38,Plantilla!$A$2:$B$47,2,FALSE),0)</f>
        <v>0</v>
      </c>
      <c r="F38" s="13">
        <f>IFERROR(VLOOKUP(B38,Plantilla!$A$2:$B$33,2,FALSE),0)</f>
        <v>0</v>
      </c>
      <c r="G38" s="13">
        <f>IFERROR(VLOOKUP(B38,Plantilla!$A$2:$B$33,2,FALSE),0)</f>
        <v>0</v>
      </c>
      <c r="H38" s="13">
        <f>IFERROR(VLOOKUP(B38,Plantilla!$A$2:$B$33,2,FALSE),0)</f>
        <v>0</v>
      </c>
      <c r="I38" s="13">
        <f>IFERROR(VLOOKUP(B38,Plantilla!$A$2:$B$33,2,FALSE),0)</f>
        <v>0</v>
      </c>
      <c r="J38" s="13">
        <f>IFERROR(VLOOKUP(B38,Plantilla!$A$2:$B$33,2,FALSE),0)</f>
        <v>0</v>
      </c>
      <c r="K38" s="13">
        <f>IFERROR(VLOOKUP(B38,Plantilla!$A$2:$B$33,2,FALSE),0)</f>
        <v>0</v>
      </c>
      <c r="L38" s="13">
        <f>IFERROR(VLOOKUP(B38,Plantilla!$A$2:$B$33,2,FALSE),0)</f>
        <v>0</v>
      </c>
      <c r="M38" s="13">
        <f>IFERROR(VLOOKUP(B38,Plantilla!$A$2:$B$33,2,FALSE),0)</f>
        <v>0</v>
      </c>
      <c r="N38" s="13">
        <f>IFERROR(VLOOKUP(B38,Plantilla!$A$2:$B$33,2,FALSE),0)</f>
        <v>0</v>
      </c>
      <c r="O38" s="13">
        <f>IFERROR(VLOOKUP(B38,Plantilla!$A$2:$B$33,2,FALSE),0)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0</v>
      </c>
      <c r="D39" s="13">
        <f>IFERROR(VLOOKUP(B39,Plantilla!$A$2:$B$33,2,FALSE),0)</f>
        <v>0</v>
      </c>
      <c r="E39" s="13">
        <f>IFERROR(VLOOKUP(B39,Plantilla!$A$2:$B$47,2,FALSE),0)</f>
        <v>0</v>
      </c>
      <c r="F39" s="13">
        <f>IFERROR(VLOOKUP(B39,Plantilla!$A$2:$B$33,2,FALSE),0)</f>
        <v>0</v>
      </c>
      <c r="G39" s="13">
        <f>IFERROR(VLOOKUP(B39,Plantilla!$A$2:$B$33,2,FALSE),0)</f>
        <v>0</v>
      </c>
      <c r="H39" s="13">
        <f>IFERROR(VLOOKUP(B39,Plantilla!$A$2:$B$33,2,FALSE),0)</f>
        <v>0</v>
      </c>
      <c r="I39" s="13">
        <f>IFERROR(VLOOKUP(B39,Plantilla!$A$2:$B$33,2,FALSE),0)</f>
        <v>0</v>
      </c>
      <c r="J39" s="13">
        <f>IFERROR(VLOOKUP(B39,Plantilla!$A$2:$B$33,2,FALSE),0)</f>
        <v>0</v>
      </c>
      <c r="K39" s="13">
        <f>IFERROR(VLOOKUP(B39,Plantilla!$A$2:$B$33,2,FALSE),0)</f>
        <v>0</v>
      </c>
      <c r="L39" s="13">
        <f>IFERROR(VLOOKUP(B39,Plantilla!$A$2:$B$33,2,FALSE),0)</f>
        <v>0</v>
      </c>
      <c r="M39" s="13">
        <f>IFERROR(VLOOKUP(B39,Plantilla!$A$2:$B$33,2,FALSE),0)</f>
        <v>0</v>
      </c>
      <c r="N39" s="13">
        <f>IFERROR(VLOOKUP(B39,Plantilla!$A$2:$B$33,2,FALSE),0)</f>
        <v>0</v>
      </c>
      <c r="O39" s="13">
        <f>IFERROR(VLOOKUP(B39,Plantilla!$A$2:$B$33,2,FALSE),0)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f>IFERROR(VLOOKUP(B40,Plantilla!$A$2:$B$33,2,FALSE),0)</f>
        <v>0</v>
      </c>
      <c r="E40" s="13">
        <f>IFERROR(VLOOKUP(B40,Plantilla!$A$2:$B$47,2,FALSE),0)</f>
        <v>0</v>
      </c>
      <c r="F40" s="13">
        <f>IFERROR(VLOOKUP(B40,Plantilla!$A$2:$B$33,2,FALSE),0)</f>
        <v>0</v>
      </c>
      <c r="G40" s="13">
        <f>IFERROR(VLOOKUP(B40,Plantilla!$A$2:$B$33,2,FALSE),0)</f>
        <v>0</v>
      </c>
      <c r="H40" s="13">
        <f>IFERROR(VLOOKUP(B40,Plantilla!$A$2:$B$33,2,FALSE),0)</f>
        <v>0</v>
      </c>
      <c r="I40" s="13">
        <f>IFERROR(VLOOKUP(B40,Plantilla!$A$2:$B$33,2,FALSE),0)</f>
        <v>0</v>
      </c>
      <c r="J40" s="13">
        <f>IFERROR(VLOOKUP(B40,Plantilla!$A$2:$B$33,2,FALSE),0)</f>
        <v>0</v>
      </c>
      <c r="K40" s="13">
        <f>IFERROR(VLOOKUP(B40,Plantilla!$A$2:$B$33,2,FALSE),0)</f>
        <v>0</v>
      </c>
      <c r="L40" s="13">
        <f>IFERROR(VLOOKUP(B40,Plantilla!$A$2:$B$33,2,FALSE),0)</f>
        <v>0</v>
      </c>
      <c r="M40" s="13">
        <f>IFERROR(VLOOKUP(B40,Plantilla!$A$2:$B$33,2,FALSE),0)</f>
        <v>0</v>
      </c>
      <c r="N40" s="13">
        <f>IFERROR(VLOOKUP(B40,Plantilla!$A$2:$B$33,2,FALSE),0)</f>
        <v>0</v>
      </c>
      <c r="O40" s="13">
        <f>IFERROR(VLOOKUP(B40,Plantilla!$A$2:$B$33,2,FALSE),0)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0</v>
      </c>
      <c r="D41" s="13">
        <f>IFERROR(VLOOKUP(B41,Plantilla!$A$2:$B$33,2,FALSE),0)</f>
        <v>0</v>
      </c>
      <c r="E41" s="13">
        <f>IFERROR(VLOOKUP(B41,Plantilla!$A$2:$B$47,2,FALSE),0)</f>
        <v>0</v>
      </c>
      <c r="F41" s="13">
        <f>IFERROR(VLOOKUP(B41,Plantilla!$A$2:$B$33,2,FALSE),0)</f>
        <v>0</v>
      </c>
      <c r="G41" s="13">
        <f>IFERROR(VLOOKUP(B41,Plantilla!$A$2:$B$33,2,FALSE),0)</f>
        <v>0</v>
      </c>
      <c r="H41" s="13">
        <f>IFERROR(VLOOKUP(B41,Plantilla!$A$2:$B$33,2,FALSE),0)</f>
        <v>0</v>
      </c>
      <c r="I41" s="13">
        <f>IFERROR(VLOOKUP(B41,Plantilla!$A$2:$B$33,2,FALSE),0)</f>
        <v>0</v>
      </c>
      <c r="J41" s="13">
        <f>IFERROR(VLOOKUP(B41,Plantilla!$A$2:$B$33,2,FALSE),0)</f>
        <v>0</v>
      </c>
      <c r="K41" s="13">
        <f>IFERROR(VLOOKUP(B41,Plantilla!$A$2:$B$33,2,FALSE),0)</f>
        <v>0</v>
      </c>
      <c r="L41" s="13">
        <f>IFERROR(VLOOKUP(B41,Plantilla!$A$2:$B$33,2,FALSE),0)</f>
        <v>0</v>
      </c>
      <c r="M41" s="13">
        <f>IFERROR(VLOOKUP(B41,Plantilla!$A$2:$B$33,2,FALSE),0)</f>
        <v>0</v>
      </c>
      <c r="N41" s="13">
        <f>IFERROR(VLOOKUP(B41,Plantilla!$A$2:$B$33,2,FALSE),0)</f>
        <v>0</v>
      </c>
      <c r="O41" s="13">
        <f>IFERROR(VLOOKUP(B41,Plantilla!$A$2:$B$33,2,FALSE),0)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0</v>
      </c>
      <c r="D42" s="13">
        <f>IFERROR(VLOOKUP(B42,Plantilla!$A$2:$B$33,2,FALSE),0)</f>
        <v>0</v>
      </c>
      <c r="E42" s="13">
        <f>IFERROR(VLOOKUP(B42,Plantilla!$A$2:$B$47,2,FALSE),0)</f>
        <v>0</v>
      </c>
      <c r="F42" s="13">
        <f>IFERROR(VLOOKUP(B42,Plantilla!$A$2:$B$33,2,FALSE),0)</f>
        <v>0</v>
      </c>
      <c r="G42" s="13">
        <f>IFERROR(VLOOKUP(B42,Plantilla!$A$2:$B$33,2,FALSE),0)</f>
        <v>0</v>
      </c>
      <c r="H42" s="13">
        <f>IFERROR(VLOOKUP(B42,Plantilla!$A$2:$B$33,2,FALSE),0)</f>
        <v>0</v>
      </c>
      <c r="I42" s="13">
        <f>IFERROR(VLOOKUP(B42,Plantilla!$A$2:$B$33,2,FALSE),0)</f>
        <v>0</v>
      </c>
      <c r="J42" s="13">
        <f>IFERROR(VLOOKUP(B42,Plantilla!$A$2:$B$33,2,FALSE),0)</f>
        <v>0</v>
      </c>
      <c r="K42" s="13">
        <f>IFERROR(VLOOKUP(B42,Plantilla!$A$2:$B$33,2,FALSE),0)</f>
        <v>0</v>
      </c>
      <c r="L42" s="13">
        <f>IFERROR(VLOOKUP(B42,Plantilla!$A$2:$B$33,2,FALSE),0)</f>
        <v>0</v>
      </c>
      <c r="M42" s="13">
        <f>IFERROR(VLOOKUP(B42,Plantilla!$A$2:$B$33,2,FALSE),0)</f>
        <v>0</v>
      </c>
      <c r="N42" s="13">
        <f>IFERROR(VLOOKUP(B42,Plantilla!$A$2:$B$33,2,FALSE),0)</f>
        <v>0</v>
      </c>
      <c r="O42" s="13">
        <f>IFERROR(VLOOKUP(B42,Plantilla!$A$2:$B$33,2,FALSE),0)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f>IFERROR(VLOOKUP(B43,Plantilla!$A$2:$B$33,2,FALSE),0)</f>
        <v>0</v>
      </c>
      <c r="E43" s="13">
        <f>IFERROR(VLOOKUP(B43,Plantilla!$A$2:$B$47,2,FALSE),0)</f>
        <v>0</v>
      </c>
      <c r="F43" s="13">
        <f>IFERROR(VLOOKUP(B43,Plantilla!$A$2:$B$33,2,FALSE),0)</f>
        <v>0</v>
      </c>
      <c r="G43" s="13">
        <f>IFERROR(VLOOKUP(B43,Plantilla!$A$2:$B$33,2,FALSE),0)</f>
        <v>0</v>
      </c>
      <c r="H43" s="13">
        <f>IFERROR(VLOOKUP(B43,Plantilla!$A$2:$B$33,2,FALSE),0)</f>
        <v>0</v>
      </c>
      <c r="I43" s="13">
        <f>IFERROR(VLOOKUP(B43,Plantilla!$A$2:$B$33,2,FALSE),0)</f>
        <v>0</v>
      </c>
      <c r="J43" s="13">
        <f>IFERROR(VLOOKUP(B43,Plantilla!$A$2:$B$33,2,FALSE),0)</f>
        <v>0</v>
      </c>
      <c r="K43" s="13">
        <f>IFERROR(VLOOKUP(B43,Plantilla!$A$2:$B$33,2,FALSE),0)</f>
        <v>0</v>
      </c>
      <c r="L43" s="13">
        <f>IFERROR(VLOOKUP(B43,Plantilla!$A$2:$B$33,2,FALSE),0)</f>
        <v>0</v>
      </c>
      <c r="M43" s="13">
        <f>IFERROR(VLOOKUP(B43,Plantilla!$A$2:$B$33,2,FALSE),0)</f>
        <v>0</v>
      </c>
      <c r="N43" s="13">
        <f>IFERROR(VLOOKUP(B43,Plantilla!$A$2:$B$33,2,FALSE),0)</f>
        <v>0</v>
      </c>
      <c r="O43" s="13">
        <f>IFERROR(VLOOKUP(B43,Plantilla!$A$2:$B$33,2,FALSE),0)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0</v>
      </c>
      <c r="D44" s="13">
        <f>IFERROR(VLOOKUP(B44,Plantilla!$A$2:$B$33,2,FALSE),0)</f>
        <v>0</v>
      </c>
      <c r="E44" s="13">
        <f>IFERROR(VLOOKUP(B44,Plantilla!$A$2:$B$47,2,FALSE),0)</f>
        <v>0</v>
      </c>
      <c r="F44" s="13">
        <f>IFERROR(VLOOKUP(B44,Plantilla!$A$2:$B$33,2,FALSE),0)</f>
        <v>0</v>
      </c>
      <c r="G44" s="13">
        <f>IFERROR(VLOOKUP(B44,Plantilla!$A$2:$B$33,2,FALSE),0)</f>
        <v>0</v>
      </c>
      <c r="H44" s="13">
        <f>IFERROR(VLOOKUP(B44,Plantilla!$A$2:$B$33,2,FALSE),0)</f>
        <v>0</v>
      </c>
      <c r="I44" s="13">
        <f>IFERROR(VLOOKUP(B44,Plantilla!$A$2:$B$33,2,FALSE),0)</f>
        <v>0</v>
      </c>
      <c r="J44" s="13">
        <f>IFERROR(VLOOKUP(B44,Plantilla!$A$2:$B$33,2,FALSE),0)</f>
        <v>0</v>
      </c>
      <c r="K44" s="13">
        <f>IFERROR(VLOOKUP(B44,Plantilla!$A$2:$B$33,2,FALSE),0)</f>
        <v>0</v>
      </c>
      <c r="L44" s="13">
        <f>IFERROR(VLOOKUP(B44,Plantilla!$A$2:$B$33,2,FALSE),0)</f>
        <v>0</v>
      </c>
      <c r="M44" s="13">
        <f>IFERROR(VLOOKUP(B44,Plantilla!$A$2:$B$33,2,FALSE),0)</f>
        <v>0</v>
      </c>
      <c r="N44" s="13">
        <f>IFERROR(VLOOKUP(B44,Plantilla!$A$2:$B$33,2,FALSE),0)</f>
        <v>0</v>
      </c>
      <c r="O44" s="13">
        <f>IFERROR(VLOOKUP(B44,Plantilla!$A$2:$B$33,2,FALSE),0)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0</v>
      </c>
      <c r="D45" s="13">
        <f>IFERROR(VLOOKUP(B45,Plantilla!$A$2:$B$33,2,FALSE),0)</f>
        <v>0</v>
      </c>
      <c r="E45" s="13">
        <f>IFERROR(VLOOKUP(B45,Plantilla!$A$2:$B$47,2,FALSE),0)</f>
        <v>0</v>
      </c>
      <c r="F45" s="13">
        <f>IFERROR(VLOOKUP(B45,Plantilla!$A$2:$B$33,2,FALSE),0)</f>
        <v>0</v>
      </c>
      <c r="G45" s="13">
        <f>IFERROR(VLOOKUP(B45,Plantilla!$A$2:$B$33,2,FALSE),0)</f>
        <v>0</v>
      </c>
      <c r="H45" s="13">
        <f>IFERROR(VLOOKUP(B45,Plantilla!$A$2:$B$33,2,FALSE),0)</f>
        <v>0</v>
      </c>
      <c r="I45" s="13">
        <f>IFERROR(VLOOKUP(B45,Plantilla!$A$2:$B$33,2,FALSE),0)</f>
        <v>0</v>
      </c>
      <c r="J45" s="13">
        <f>IFERROR(VLOOKUP(B45,Plantilla!$A$2:$B$33,2,FALSE),0)</f>
        <v>0</v>
      </c>
      <c r="K45" s="13">
        <f>IFERROR(VLOOKUP(B45,Plantilla!$A$2:$B$33,2,FALSE),0)</f>
        <v>0</v>
      </c>
      <c r="L45" s="13">
        <f>IFERROR(VLOOKUP(B45,Plantilla!$A$2:$B$33,2,FALSE),0)</f>
        <v>0</v>
      </c>
      <c r="M45" s="13">
        <f>IFERROR(VLOOKUP(B45,Plantilla!$A$2:$B$33,2,FALSE),0)</f>
        <v>0</v>
      </c>
      <c r="N45" s="13">
        <f>IFERROR(VLOOKUP(B45,Plantilla!$A$2:$B$33,2,FALSE),0)</f>
        <v>0</v>
      </c>
      <c r="O45" s="13">
        <f>IFERROR(VLOOKUP(B45,Plantilla!$A$2:$B$33,2,FALSE),0)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0</v>
      </c>
      <c r="D46" s="13">
        <f>IFERROR(VLOOKUP(B46,Plantilla!$A$2:$B$33,2,FALSE),0)</f>
        <v>0</v>
      </c>
      <c r="E46" s="13">
        <f>IFERROR(VLOOKUP(B46,Plantilla!$A$2:$B$47,2,FALSE),0)</f>
        <v>0</v>
      </c>
      <c r="F46" s="13">
        <f>IFERROR(VLOOKUP(B46,Plantilla!$A$2:$B$33,2,FALSE),0)</f>
        <v>0</v>
      </c>
      <c r="G46" s="13">
        <f>IFERROR(VLOOKUP(B46,Plantilla!$A$2:$B$33,2,FALSE),0)</f>
        <v>0</v>
      </c>
      <c r="H46" s="13">
        <f>IFERROR(VLOOKUP(B46,Plantilla!$A$2:$B$33,2,FALSE),0)</f>
        <v>0</v>
      </c>
      <c r="I46" s="13">
        <f>IFERROR(VLOOKUP(B46,Plantilla!$A$2:$B$33,2,FALSE),0)</f>
        <v>0</v>
      </c>
      <c r="J46" s="13">
        <f>IFERROR(VLOOKUP(B46,Plantilla!$A$2:$B$33,2,FALSE),0)</f>
        <v>0</v>
      </c>
      <c r="K46" s="13">
        <f>IFERROR(VLOOKUP(B46,Plantilla!$A$2:$B$33,2,FALSE),0)</f>
        <v>0</v>
      </c>
      <c r="L46" s="13">
        <f>IFERROR(VLOOKUP(B46,Plantilla!$A$2:$B$33,2,FALSE),0)</f>
        <v>0</v>
      </c>
      <c r="M46" s="13">
        <f>IFERROR(VLOOKUP(B46,Plantilla!$A$2:$B$33,2,FALSE),0)</f>
        <v>0</v>
      </c>
      <c r="N46" s="13">
        <f>IFERROR(VLOOKUP(B46,Plantilla!$A$2:$B$33,2,FALSE),0)</f>
        <v>0</v>
      </c>
      <c r="O46" s="13">
        <f>IFERROR(VLOOKUP(B46,Plantilla!$A$2:$B$33,2,FALSE),0)</f>
        <v>0</v>
      </c>
    </row>
    <row r="47" spans="1:15" ht="15.75">
      <c r="A47" s="10" t="s">
        <v>117</v>
      </c>
      <c r="B47" s="29" t="s">
        <v>75</v>
      </c>
      <c r="C47" s="12">
        <f t="shared" si="0"/>
        <v>0</v>
      </c>
      <c r="D47" s="13">
        <f>IFERROR(VLOOKUP(B47,Plantilla!$A$2:$B$33,2,FALSE),0)</f>
        <v>0</v>
      </c>
      <c r="E47" s="13">
        <f>IFERROR(VLOOKUP(B47,Plantilla!$A$2:$B$47,2,FALSE),0)</f>
        <v>0</v>
      </c>
      <c r="F47" s="13">
        <f>IFERROR(VLOOKUP(B47,Plantilla!$A$2:$B$33,2,FALSE),0)</f>
        <v>0</v>
      </c>
      <c r="G47" s="13">
        <f>IFERROR(VLOOKUP(B47,Plantilla!$A$2:$B$33,2,FALSE),0)</f>
        <v>0</v>
      </c>
      <c r="H47" s="13">
        <f>IFERROR(VLOOKUP(B47,Plantilla!$A$2:$B$33,2,FALSE),0)</f>
        <v>0</v>
      </c>
      <c r="I47" s="13">
        <f>IFERROR(VLOOKUP(B47,Plantilla!$A$2:$B$33,2,FALSE),0)</f>
        <v>0</v>
      </c>
      <c r="J47" s="13">
        <f>IFERROR(VLOOKUP(B47,Plantilla!$A$2:$B$33,2,FALSE),0)</f>
        <v>0</v>
      </c>
      <c r="K47" s="13">
        <f>IFERROR(VLOOKUP(B47,Plantilla!$A$2:$B$33,2,FALSE),0)</f>
        <v>0</v>
      </c>
      <c r="L47" s="13">
        <f>IFERROR(VLOOKUP(B47,Plantilla!$A$2:$B$33,2,FALSE),0)</f>
        <v>0</v>
      </c>
      <c r="M47" s="13">
        <f>IFERROR(VLOOKUP(B47,Plantilla!$A$2:$B$33,2,FALSE),0)</f>
        <v>0</v>
      </c>
      <c r="N47" s="13">
        <f>IFERROR(VLOOKUP(B47,Plantilla!$A$2:$B$33,2,FALSE),0)</f>
        <v>0</v>
      </c>
      <c r="O47" s="13">
        <f>IFERROR(VLOOKUP(B47,Plantilla!$A$2:$B$33,2,FALSE),0)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34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2"/>
      <c r="B2" s="73"/>
    </row>
    <row r="3" spans="1:2">
      <c r="A3" s="72"/>
      <c r="B3" s="73"/>
    </row>
    <row r="4" spans="1:2">
      <c r="A4" s="74"/>
      <c r="B4" s="73"/>
    </row>
    <row r="5" spans="1:2">
      <c r="A5" s="75"/>
      <c r="B5" s="73"/>
    </row>
    <row r="6" spans="1:2">
      <c r="A6" s="76"/>
      <c r="B6" s="73"/>
    </row>
    <row r="7" spans="1:2" s="1" customFormat="1">
      <c r="A7" s="77"/>
      <c r="B7" s="73"/>
    </row>
    <row r="8" spans="1:2">
      <c r="A8" s="78"/>
      <c r="B8" s="73"/>
    </row>
    <row r="9" spans="1:2">
      <c r="A9" s="78"/>
      <c r="B9" s="73"/>
    </row>
    <row r="10" spans="1:2">
      <c r="A10" s="78"/>
      <c r="B10" s="73"/>
    </row>
    <row r="11" spans="1:2" s="1" customFormat="1">
      <c r="A11" s="77"/>
      <c r="B11" s="73"/>
    </row>
    <row r="12" spans="1:2">
      <c r="A12" s="78"/>
      <c r="B12" s="73"/>
    </row>
    <row r="13" spans="1:2">
      <c r="A13" s="78"/>
      <c r="B13" s="73"/>
    </row>
    <row r="14" spans="1:2">
      <c r="A14" s="78"/>
      <c r="B14" s="73"/>
    </row>
    <row r="15" spans="1:2">
      <c r="A15" s="78"/>
      <c r="B15" s="73"/>
    </row>
    <row r="16" spans="1:2">
      <c r="A16" s="78"/>
      <c r="B16" s="73"/>
    </row>
    <row r="17" spans="1:2">
      <c r="A17" s="78"/>
      <c r="B17" s="73"/>
    </row>
    <row r="18" spans="1:2">
      <c r="A18" s="78"/>
      <c r="B18" s="73"/>
    </row>
    <row r="19" spans="1:2">
      <c r="A19" s="78"/>
      <c r="B19" s="73"/>
    </row>
    <row r="20" spans="1:2" s="1" customFormat="1">
      <c r="A20" s="77"/>
      <c r="B20" s="73"/>
    </row>
    <row r="21" spans="1:2">
      <c r="A21" s="78"/>
      <c r="B21" s="73"/>
    </row>
    <row r="22" spans="1:2">
      <c r="A22" s="78"/>
      <c r="B22" s="73"/>
    </row>
    <row r="23" spans="1:2">
      <c r="A23" s="78"/>
      <c r="B23" s="73"/>
    </row>
    <row r="24" spans="1:2">
      <c r="A24" s="78"/>
      <c r="B24" s="73"/>
    </row>
    <row r="25" spans="1:2">
      <c r="A25" s="78"/>
      <c r="B25" s="73"/>
    </row>
    <row r="26" spans="1:2">
      <c r="A26" s="78"/>
      <c r="B26" s="73"/>
    </row>
    <row r="27" spans="1:2" s="1" customFormat="1">
      <c r="A27" s="78"/>
      <c r="B27" s="73"/>
    </row>
    <row r="28" spans="1:2">
      <c r="A28" s="78"/>
      <c r="B28" s="73"/>
    </row>
    <row r="29" spans="1:2" s="1" customFormat="1">
      <c r="A29" s="77"/>
      <c r="B29" s="73"/>
    </row>
    <row r="30" spans="1:2">
      <c r="A30" s="78"/>
      <c r="B30" s="73"/>
    </row>
    <row r="31" spans="1:2">
      <c r="A31" s="77"/>
      <c r="B31" s="73"/>
    </row>
    <row r="32" spans="1:2">
      <c r="A32" s="78"/>
      <c r="B32" s="73"/>
    </row>
    <row r="33" spans="1:2">
      <c r="A33" s="78"/>
      <c r="B33" s="73"/>
    </row>
    <row r="34" spans="1:2">
      <c r="A34" s="78"/>
      <c r="B34" s="73"/>
    </row>
    <row r="35" spans="1:2">
      <c r="A35" s="78"/>
      <c r="B35" s="73"/>
    </row>
    <row r="36" spans="1:2">
      <c r="A36" s="78"/>
      <c r="B36" s="73"/>
    </row>
    <row r="37" spans="1:2">
      <c r="A37" s="78"/>
      <c r="B37" s="73"/>
    </row>
    <row r="38" spans="1:2">
      <c r="A38" s="78"/>
      <c r="B38" s="73"/>
    </row>
    <row r="39" spans="1:2">
      <c r="A39" s="77"/>
      <c r="B39" s="73"/>
    </row>
    <row r="40" spans="1:2">
      <c r="A40" s="78"/>
      <c r="B40" s="73"/>
    </row>
    <row r="41" spans="1:2">
      <c r="A41" s="71"/>
      <c r="B41" s="69"/>
    </row>
    <row r="42" spans="1:2">
      <c r="A42" s="71"/>
      <c r="B42" s="69"/>
    </row>
    <row r="43" spans="1:2">
      <c r="A43" s="70"/>
      <c r="B43" s="69"/>
    </row>
    <row r="44" spans="1:2">
      <c r="A44" s="71"/>
      <c r="B44" s="69"/>
    </row>
    <row r="45" spans="1:2">
      <c r="A45" s="56"/>
      <c r="B45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cp:lastPrinted>2025-02-19T19:50:40Z</cp:lastPrinted>
  <dcterms:created xsi:type="dcterms:W3CDTF">2021-12-09T15:04:00Z</dcterms:created>
  <dcterms:modified xsi:type="dcterms:W3CDTF">2025-02-19T19:50:49Z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