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mmartinez.ADMINISTRATIVOS\Documents\VICERRECTORIA PLANIFICACION ITLA\Presupuesto Gral\Presupuesto 2023\"/>
    </mc:Choice>
  </mc:AlternateContent>
  <xr:revisionPtr revIDLastSave="0" documentId="13_ncr:1_{F9CD6F87-AF05-4995-A927-F35D76EE308C}" xr6:coauthVersionLast="47" xr6:coauthVersionMax="47" xr10:uidLastSave="{00000000-0000-0000-0000-000000000000}"/>
  <bookViews>
    <workbookView xWindow="-120" yWindow="480" windowWidth="29040" windowHeight="15840" xr2:uid="{00000000-000D-0000-FFFF-FFFF00000000}"/>
  </bookViews>
  <sheets>
    <sheet name="Hoja1" sheetId="1" r:id="rId1"/>
  </sheets>
  <externalReferences>
    <externalReference r:id="rId2"/>
  </externalReferences>
  <definedNames>
    <definedName name="_xlnm.Print_Area" localSheetId="0">Hoja1!$A$1:$J$60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 l="1"/>
  <c r="I25" i="1" l="1"/>
  <c r="J33" i="1" l="1"/>
  <c r="J29" i="1"/>
  <c r="I29" i="1"/>
  <c r="I33" i="1"/>
  <c r="C16" i="1" l="1"/>
  <c r="C15" i="1"/>
  <c r="C14" i="1"/>
</calcChain>
</file>

<file path=xl/sharedStrings.xml><?xml version="1.0" encoding="utf-8"?>
<sst xmlns="http://schemas.openxmlformats.org/spreadsheetml/2006/main" count="93" uniqueCount="73">
  <si>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</si>
  <si>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</si>
  <si>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</si>
  <si>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</si>
  <si>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</si>
  <si>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</si>
  <si>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</si>
  <si>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</si>
  <si>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</si>
  <si>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</si>
  <si>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</si>
  <si>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</si>
  <si>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</si>
  <si>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</si>
  <si>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</si>
  <si>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</si>
  <si>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</si>
  <si>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</si>
  <si>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</si>
  <si>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</si>
  <si>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</si>
  <si>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</si>
  <si>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</si>
  <si>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</si>
  <si>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</si>
  <si>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</si>
  <si>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</si>
  <si>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</si>
  <si>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</si>
  <si>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</si>
  <si>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</si>
  <si>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</si>
  <si>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</si>
  <si>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</si>
  <si>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</si>
  <si>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</si>
  <si>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</si>
  <si>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</si>
  <si>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</si>
  <si>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</si>
  <si>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</si>
  <si>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</si>
  <si>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</si>
  <si>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</si>
  <si>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</si>
  <si>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</si>
  <si>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</si>
  <si>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</si>
  <si>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</si>
  <si>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</si>
  <si>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</si>
  <si>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</si>
  <si>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</si>
  <si>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</si>
  <si>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</si>
  <si>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</si>
  <si>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</si>
  <si>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</si>
  <si>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</si>
  <si>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</si>
  <si>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</si>
  <si>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</si>
  <si>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</si>
  <si>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</si>
  <si>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</si>
  <si>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</si>
  <si>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</si>
  <si>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 xml:space="preserve">De la meta propuesta para el Trimestre Abril - Junio fue de 4,678 matriculados, de  lo cual se logro en un 97.46%  de lo programado. Lo anterior se logró con un monto presupuestario de RD$ 115,485,761.77 de los RD$ 108,940,005.00 programados, lo que representa un 106.01% de los recursos financieros asignados. </t>
  </si>
  <si>
    <t>Para este producto la meta física programada se logro en un 97.46% . En relación a la ejecución financiera la misma fue lograda en un 106.01% está variación se debió a que en el 1er trimestre no se realizaron todos los pagos correspondientes a los docentes por hora; teniendo que realizar los pagos pendientes en el 2do trimestre ocasionando una ejecución por encima de lo programado.</t>
  </si>
  <si>
    <t xml:space="preserve">De la meta propuesta para el Trimestre Abril - Junio fue de 1,100 egresados de educación continua, de  lo cual se logro en un 139.45%  de lo programado. Lo anterior se logró con un monto presupuestario de RD$ 70,838,229.21 de los RD$ 99,872,221.00 programados, lo que representa un 70.93% de los recursos financieros asignados. </t>
  </si>
  <si>
    <t>I -Información Institucional</t>
  </si>
  <si>
    <t xml:space="preserve">Para obtener una mejora en la ejecución de los recursos financieros será necesario identificar en conjunto con DIGEPRES, de que forma la asignación del techo la cuota para comprometer este lo mas cercana a la programación del devengado para el producto 6788. 
En relación al producto 6787, proyectamos un incremento en la matricula del técnico superior, con los nuevos admitidos en la extensión de Santo Domingo Norte. </t>
  </si>
  <si>
    <t>Para este producto se logro de la producción física programa en un 139.45% debido a la puesta en marcha de la extensión ITLA en Bonao, lo cual no fue considerada en la programación física inicial. En relación a la ejecución financiera la misma fue lograda en un 70.93% debido a pagos que no se pudiera ejecutar dentro del trimestre para el cual fueron programados. Por igual hay que señalar las limitaciones que tiene la institución con la asignación de la cuota compromiso trimestral por parte de DIGEPRES, la cual no siempre esta acorde con el devengado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</si>
</sst>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65" fontId="15" fillId="0" borderId="26" xfId="0" applyNumberFormat="1" applyFont="1" applyBorder="1" applyAlignment="1" applyProtection="1">
      <alignment horizontal="center" vertical="center" wrapText="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10" fillId="0" borderId="0" xfId="0" applyFont="1" applyAlignment="1" applyProtection="1">
      <alignment wrapText="1"/>
      <protection locked="0"/>
    </xf>
    <xf numFmtId="165" fontId="22" fillId="0" borderId="26" xfId="0" applyNumberFormat="1" applyFont="1" applyBorder="1" applyAlignment="1" applyProtection="1">
      <alignment horizontal="center" vertical="center" wrapText="1" readingOrder="1"/>
      <protection locked="0"/>
    </xf>
    <xf numFmtId="0" fontId="15" fillId="0" borderId="26"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2" fillId="0" borderId="20" xfId="0" applyFont="1" applyBorder="1" applyAlignment="1">
      <alignment wrapText="1"/>
    </xf>
    <xf numFmtId="0" fontId="9" fillId="0" borderId="20" xfId="0" applyFont="1" applyBorder="1" applyAlignment="1">
      <alignment vertical="center"/>
    </xf>
    <xf numFmtId="0" fontId="9" fillId="0" borderId="20" xfId="0" applyFont="1" applyBorder="1" applyAlignment="1" applyProtection="1">
      <alignment vertical="center" wrapText="1"/>
      <protection locked="0"/>
    </xf>
    <xf numFmtId="4" fontId="0" fillId="0" borderId="0" xfId="0" applyNumberFormat="1"/>
    <xf numFmtId="39" fontId="0" fillId="0" borderId="0" xfId="0" applyNumberFormat="1"/>
    <xf numFmtId="165" fontId="22" fillId="0" borderId="26" xfId="0" applyNumberFormat="1" applyFont="1" applyBorder="1" applyAlignment="1" applyProtection="1">
      <alignment horizontal="center" vertical="center" wrapText="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20" xfId="0" applyFont="1" applyBorder="1" applyAlignment="1" applyProtection="1">
      <alignment horizontal="justify" vertical="center" wrapText="1"/>
      <protection locked="0"/>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+Tabla1[[#This Row],[Física 
(E)]]/Tabla1[[#This Row],[Física
(C)]]</calculatedColumnFormula>
    </tableColumn>
    <tableColumn id="8" xr3:uid="{00000000-0010-0000-00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32:J34"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calculatedColumnFormula>+Tabla13[[#This Row],[Física 
(E)]]/Tabla13[[#This Row],[Física
(C)]]</calculatedColumnFormula>
    </tableColumn>
    <tableColumn id="8" xr3:uid="{00000000-0010-0000-01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topLeftCell="A40" zoomScaleNormal="100" zoomScaleSheetLayoutView="100" workbookViewId="0">
      <selection activeCell="L49" sqref="L49"/>
    </sheetView>
  </sheetViews>
  <sheetFormatPr defaultColWidth="11.42578125" defaultRowHeight="15" x14ac:dyDescent="0.25"/>
  <cols>
    <col min="1" max="1" width="23" style="5" customWidth="1"/>
    <col min="2" max="10" width="12.7109375" style="5" customWidth="1"/>
    <col min="11" max="11" width="12.5703125" style="5" bestFit="1" customWidth="1"/>
    <col min="12" max="12" width="13.7109375" bestFit="1" customWidth="1"/>
  </cols>
  <sheetData>
    <row r="1" spans="1:11" ht="21.75" thickBot="1" x14ac:dyDescent="0.3">
      <c r="A1" s="18"/>
      <c r="B1" s="50" t="s">
        <v>50</v>
      </c>
      <c r="C1" s="51"/>
      <c r="D1" s="51"/>
      <c r="E1" s="51"/>
      <c r="F1" s="51"/>
      <c r="G1" s="51"/>
      <c r="H1" s="51"/>
      <c r="I1" s="51"/>
      <c r="J1" s="52"/>
      <c r="K1" s="1"/>
    </row>
    <row r="2" spans="1:11" ht="21.75" thickBot="1" x14ac:dyDescent="0.3">
      <c r="A2" s="19"/>
      <c r="B2" s="53" t="s">
        <v>0</v>
      </c>
      <c r="C2" s="54"/>
      <c r="D2" s="53" t="s">
        <v>1</v>
      </c>
      <c r="E2" s="54"/>
      <c r="F2" s="54"/>
      <c r="G2" s="54"/>
      <c r="H2" s="55"/>
      <c r="I2" s="2" t="s">
        <v>2</v>
      </c>
      <c r="J2" s="3" t="s">
        <v>3</v>
      </c>
      <c r="K2" s="1"/>
    </row>
    <row r="3" spans="1:11" ht="21.75" thickBot="1" x14ac:dyDescent="0.3">
      <c r="A3" s="20"/>
      <c r="B3" s="56" t="s">
        <v>4</v>
      </c>
      <c r="C3" s="57"/>
      <c r="D3" s="56"/>
      <c r="E3" s="57"/>
      <c r="F3" s="57"/>
      <c r="G3" s="57"/>
      <c r="H3" s="58"/>
      <c r="I3" s="22"/>
      <c r="J3" s="23"/>
      <c r="K3" s="1"/>
    </row>
    <row r="4" spans="1:11" x14ac:dyDescent="0.25">
      <c r="A4" s="59"/>
      <c r="B4" s="60"/>
      <c r="C4" s="60"/>
      <c r="D4" s="61"/>
      <c r="E4" s="61"/>
      <c r="F4" s="61"/>
      <c r="G4" s="61"/>
      <c r="H4" s="61"/>
      <c r="I4" s="60"/>
      <c r="J4" s="62"/>
      <c r="K4" s="1"/>
    </row>
    <row r="5" spans="1:11" ht="3" customHeight="1" x14ac:dyDescent="0.25">
      <c r="A5" s="41"/>
      <c r="B5" s="42"/>
      <c r="C5" s="42"/>
      <c r="D5" s="42"/>
      <c r="E5" s="42"/>
      <c r="F5" s="42"/>
      <c r="G5" s="42"/>
      <c r="H5" s="42"/>
      <c r="I5" s="42"/>
      <c r="J5" s="43"/>
      <c r="K5" s="1"/>
    </row>
    <row r="6" spans="1:11" ht="15.75" x14ac:dyDescent="0.25">
      <c r="A6" s="44" t="s">
        <v>70</v>
      </c>
      <c r="B6" s="45"/>
      <c r="C6" s="45"/>
      <c r="D6" s="45"/>
      <c r="E6" s="45"/>
      <c r="F6" s="45"/>
      <c r="G6" s="45"/>
      <c r="H6" s="45"/>
      <c r="I6" s="45"/>
      <c r="J6" s="46"/>
      <c r="K6" s="1"/>
    </row>
    <row r="7" spans="1:11" ht="15.75" x14ac:dyDescent="0.25">
      <c r="A7" s="47" t="s">
        <v>5</v>
      </c>
      <c r="B7" s="48"/>
      <c r="C7" s="48"/>
      <c r="D7" s="48"/>
      <c r="E7" s="48"/>
      <c r="F7" s="48"/>
      <c r="G7" s="48"/>
      <c r="H7" s="48"/>
      <c r="I7" s="48"/>
      <c r="J7" s="49"/>
      <c r="K7" s="1"/>
    </row>
    <row r="8" spans="1:11" s="25" customFormat="1" x14ac:dyDescent="0.25">
      <c r="A8" s="33" t="s">
        <v>6</v>
      </c>
      <c r="B8" s="63" t="s">
        <v>51</v>
      </c>
      <c r="C8" s="63"/>
      <c r="D8" s="63"/>
      <c r="E8" s="63"/>
      <c r="F8" s="63"/>
      <c r="G8" s="63"/>
      <c r="H8" s="63"/>
      <c r="I8" s="63"/>
      <c r="J8" s="63"/>
      <c r="K8" s="24"/>
    </row>
    <row r="9" spans="1:11" s="25" customFormat="1" x14ac:dyDescent="0.25">
      <c r="A9" s="34" t="s">
        <v>35</v>
      </c>
      <c r="B9" s="63" t="s">
        <v>52</v>
      </c>
      <c r="C9" s="63"/>
      <c r="D9" s="63"/>
      <c r="E9" s="63"/>
      <c r="F9" s="63"/>
      <c r="G9" s="63"/>
      <c r="H9" s="63"/>
      <c r="I9" s="63"/>
      <c r="J9" s="63"/>
      <c r="K9" s="24"/>
    </row>
    <row r="10" spans="1:11" s="25" customFormat="1" x14ac:dyDescent="0.25">
      <c r="A10" s="34" t="s">
        <v>36</v>
      </c>
      <c r="B10" s="63" t="s">
        <v>53</v>
      </c>
      <c r="C10" s="63"/>
      <c r="D10" s="63"/>
      <c r="E10" s="63"/>
      <c r="F10" s="63"/>
      <c r="G10" s="63"/>
      <c r="H10" s="63"/>
      <c r="I10" s="63"/>
      <c r="J10" s="63"/>
      <c r="K10" s="24"/>
    </row>
    <row r="11" spans="1:11" s="25" customFormat="1" ht="45" customHeight="1" x14ac:dyDescent="0.25">
      <c r="A11" s="33" t="s">
        <v>7</v>
      </c>
      <c r="B11" s="64" t="s">
        <v>54</v>
      </c>
      <c r="C11" s="64"/>
      <c r="D11" s="64"/>
      <c r="E11" s="64"/>
      <c r="F11" s="64"/>
      <c r="G11" s="64"/>
      <c r="H11" s="64"/>
      <c r="I11" s="64"/>
      <c r="J11" s="64"/>
      <c r="K11" s="26"/>
    </row>
    <row r="12" spans="1:11" s="25" customFormat="1" ht="42.75" customHeight="1" x14ac:dyDescent="0.25">
      <c r="A12" s="33" t="s">
        <v>8</v>
      </c>
      <c r="B12" s="64" t="s">
        <v>55</v>
      </c>
      <c r="C12" s="64"/>
      <c r="D12" s="64"/>
      <c r="E12" s="64"/>
      <c r="F12" s="64"/>
      <c r="G12" s="64"/>
      <c r="H12" s="64"/>
      <c r="I12" s="64"/>
      <c r="J12" s="64"/>
      <c r="K12" s="26"/>
    </row>
    <row r="13" spans="1:11" ht="15.75" x14ac:dyDescent="0.25">
      <c r="A13" s="44" t="s">
        <v>9</v>
      </c>
      <c r="B13" s="45"/>
      <c r="C13" s="45"/>
      <c r="D13" s="45"/>
      <c r="E13" s="45"/>
      <c r="F13" s="45"/>
      <c r="G13" s="45"/>
      <c r="H13" s="45"/>
      <c r="I13" s="45"/>
      <c r="J13" s="46"/>
    </row>
    <row r="14" spans="1:11" ht="27.75" customHeight="1" x14ac:dyDescent="0.25">
      <c r="A14" s="35" t="s">
        <v>10</v>
      </c>
      <c r="B14" s="30">
        <v>3</v>
      </c>
      <c r="C14" s="65" t="str">
        <f>IFERROR(VLOOKUP(B14,'[1]Validacion datos'!A2:B5,2,FALSE),"")</f>
        <v>DESARROLLO PRODUCTIVO</v>
      </c>
      <c r="D14" s="65"/>
      <c r="E14" s="65"/>
      <c r="F14" s="65"/>
      <c r="G14" s="65"/>
      <c r="H14" s="65"/>
      <c r="I14" s="65"/>
      <c r="J14" s="65"/>
    </row>
    <row r="15" spans="1:11" ht="26.25" customHeight="1" x14ac:dyDescent="0.25">
      <c r="A15" s="35" t="s">
        <v>11</v>
      </c>
      <c r="B15" s="31">
        <v>3.3</v>
      </c>
      <c r="C15" s="40" t="str">
        <f>IFERROR(VLOOKUP(B15,'[1]Validacion datos'!A8:B26,2,FALSE),"")</f>
        <v>Competitividad e innovavión en un ambiente favorable a la cooperación y la responsabilidad social</v>
      </c>
      <c r="D15" s="40"/>
      <c r="E15" s="40"/>
      <c r="F15" s="40"/>
      <c r="G15" s="40"/>
      <c r="H15" s="40"/>
      <c r="I15" s="40"/>
      <c r="J15" s="40"/>
    </row>
    <row r="16" spans="1:11" ht="32.25" customHeight="1" x14ac:dyDescent="0.25">
      <c r="A16" s="35" t="s">
        <v>12</v>
      </c>
      <c r="B16" s="32" t="s">
        <v>56</v>
      </c>
      <c r="C16" s="40" t="str">
        <f>IFERROR(VLOOKUP(B16,'[1]Validacion datos'!D8:E64,2,FALSE),"")</f>
        <v>Consolidar un sistema de educación superior de calidad, que responda a las necesidades del desarrollo de la Nación</v>
      </c>
      <c r="D16" s="40"/>
      <c r="E16" s="40"/>
      <c r="F16" s="40"/>
      <c r="G16" s="40"/>
      <c r="H16" s="40"/>
      <c r="I16" s="40"/>
      <c r="J16" s="40"/>
    </row>
    <row r="17" spans="1:12" ht="15.75" x14ac:dyDescent="0.25">
      <c r="A17" s="44" t="s">
        <v>13</v>
      </c>
      <c r="B17" s="45"/>
      <c r="C17" s="45"/>
      <c r="D17" s="45"/>
      <c r="E17" s="45"/>
      <c r="F17" s="45"/>
      <c r="G17" s="45"/>
      <c r="H17" s="45"/>
      <c r="I17" s="45"/>
      <c r="J17" s="46"/>
    </row>
    <row r="18" spans="1:12" ht="29.25" customHeight="1" x14ac:dyDescent="0.25">
      <c r="A18" s="35" t="s">
        <v>14</v>
      </c>
      <c r="B18" s="64" t="s">
        <v>57</v>
      </c>
      <c r="C18" s="64"/>
      <c r="D18" s="64"/>
      <c r="E18" s="64"/>
      <c r="F18" s="64"/>
      <c r="G18" s="64"/>
      <c r="H18" s="64"/>
      <c r="I18" s="64"/>
      <c r="J18" s="64"/>
    </row>
    <row r="19" spans="1:12" ht="72.75" customHeight="1" x14ac:dyDescent="0.25">
      <c r="A19" s="33" t="s">
        <v>15</v>
      </c>
      <c r="B19" s="64" t="s">
        <v>58</v>
      </c>
      <c r="C19" s="64"/>
      <c r="D19" s="64"/>
      <c r="E19" s="64"/>
      <c r="F19" s="64"/>
      <c r="G19" s="64"/>
      <c r="H19" s="64"/>
      <c r="I19" s="64"/>
      <c r="J19" s="64"/>
    </row>
    <row r="20" spans="1:12" ht="26.25" customHeight="1" x14ac:dyDescent="0.25">
      <c r="A20" s="33" t="s">
        <v>16</v>
      </c>
      <c r="B20" s="64" t="s">
        <v>59</v>
      </c>
      <c r="C20" s="64"/>
      <c r="D20" s="64"/>
      <c r="E20" s="64"/>
      <c r="F20" s="64"/>
      <c r="G20" s="64"/>
      <c r="H20" s="64"/>
      <c r="I20" s="64"/>
      <c r="J20" s="64"/>
    </row>
    <row r="21" spans="1:12" ht="69" customHeight="1" x14ac:dyDescent="0.25">
      <c r="A21" s="33" t="s">
        <v>37</v>
      </c>
      <c r="B21" s="64" t="s">
        <v>66</v>
      </c>
      <c r="C21" s="64"/>
      <c r="D21" s="64"/>
      <c r="E21" s="64"/>
      <c r="F21" s="64"/>
      <c r="G21" s="64"/>
      <c r="H21" s="64"/>
      <c r="I21" s="64"/>
      <c r="J21" s="64"/>
      <c r="K21" s="1"/>
    </row>
    <row r="22" spans="1:12" ht="15.75" x14ac:dyDescent="0.25">
      <c r="A22" s="44" t="s">
        <v>17</v>
      </c>
      <c r="B22" s="45"/>
      <c r="C22" s="45"/>
      <c r="D22" s="45"/>
      <c r="E22" s="45"/>
      <c r="F22" s="45"/>
      <c r="G22" s="45"/>
      <c r="H22" s="45"/>
      <c r="I22" s="45"/>
      <c r="J22" s="46"/>
    </row>
    <row r="23" spans="1:12" ht="15.75" x14ac:dyDescent="0.25">
      <c r="A23" s="47" t="s">
        <v>18</v>
      </c>
      <c r="B23" s="48"/>
      <c r="C23" s="48"/>
      <c r="D23" s="48"/>
      <c r="E23" s="48"/>
      <c r="F23" s="48"/>
      <c r="G23" s="48"/>
      <c r="H23" s="48"/>
      <c r="I23" s="48"/>
      <c r="J23" s="49"/>
      <c r="K23" s="1"/>
    </row>
    <row r="24" spans="1:12" ht="15" customHeight="1" x14ac:dyDescent="0.25">
      <c r="A24" s="66" t="s">
        <v>19</v>
      </c>
      <c r="B24" s="67"/>
      <c r="C24" s="68" t="s">
        <v>20</v>
      </c>
      <c r="D24" s="70"/>
      <c r="E24" s="70"/>
      <c r="F24" s="70" t="s">
        <v>21</v>
      </c>
      <c r="G24" s="70"/>
      <c r="H24" s="67"/>
      <c r="I24" s="68" t="s">
        <v>22</v>
      </c>
      <c r="J24" s="69"/>
    </row>
    <row r="25" spans="1:12" x14ac:dyDescent="0.25">
      <c r="A25" s="85">
        <v>734161247</v>
      </c>
      <c r="B25" s="86"/>
      <c r="C25" s="74">
        <v>772696247</v>
      </c>
      <c r="D25" s="75"/>
      <c r="E25" s="76"/>
      <c r="F25" s="74">
        <f>+H29+H33</f>
        <v>186323990.97999999</v>
      </c>
      <c r="G25" s="75"/>
      <c r="H25" s="76"/>
      <c r="I25" s="87">
        <f>+F25/C25</f>
        <v>0.24113484658868803</v>
      </c>
      <c r="J25" s="88"/>
      <c r="L25" s="38"/>
    </row>
    <row r="26" spans="1:12" ht="15.75" x14ac:dyDescent="0.25">
      <c r="A26" s="47" t="s">
        <v>23</v>
      </c>
      <c r="B26" s="48"/>
      <c r="C26" s="48"/>
      <c r="D26" s="48"/>
      <c r="E26" s="48"/>
      <c r="F26" s="48"/>
      <c r="G26" s="48"/>
      <c r="H26" s="48"/>
      <c r="I26" s="48"/>
      <c r="J26" s="49"/>
      <c r="K26" s="1"/>
    </row>
    <row r="27" spans="1:12" x14ac:dyDescent="0.25">
      <c r="A27" s="4"/>
      <c r="B27"/>
      <c r="C27" s="71" t="s">
        <v>49</v>
      </c>
      <c r="D27" s="72"/>
      <c r="E27" s="71" t="s">
        <v>47</v>
      </c>
      <c r="F27" s="72"/>
      <c r="G27" s="71" t="s">
        <v>48</v>
      </c>
      <c r="H27" s="71"/>
      <c r="I27" s="71" t="s">
        <v>24</v>
      </c>
      <c r="J27" s="73"/>
      <c r="K27" s="1"/>
    </row>
    <row r="28" spans="1:12" ht="38.25" x14ac:dyDescent="0.25">
      <c r="A28" s="6" t="s">
        <v>25</v>
      </c>
      <c r="B28" s="7" t="s">
        <v>26</v>
      </c>
      <c r="C28" s="7" t="s">
        <v>38</v>
      </c>
      <c r="D28" s="7" t="s">
        <v>39</v>
      </c>
      <c r="E28" s="7" t="s">
        <v>41</v>
      </c>
      <c r="F28" s="7" t="s">
        <v>42</v>
      </c>
      <c r="G28" s="7" t="s">
        <v>43</v>
      </c>
      <c r="H28" s="7" t="s">
        <v>44</v>
      </c>
      <c r="I28" s="7" t="s">
        <v>45</v>
      </c>
      <c r="J28" s="8" t="s">
        <v>46</v>
      </c>
      <c r="K28" s="1"/>
    </row>
    <row r="29" spans="1:12" ht="60" x14ac:dyDescent="0.25">
      <c r="A29" s="29" t="s">
        <v>60</v>
      </c>
      <c r="B29" s="28" t="s">
        <v>61</v>
      </c>
      <c r="C29" s="27">
        <v>15287</v>
      </c>
      <c r="D29" s="9">
        <v>456590309</v>
      </c>
      <c r="E29" s="9">
        <v>4800</v>
      </c>
      <c r="F29" s="9">
        <v>108940005</v>
      </c>
      <c r="G29" s="10">
        <v>4678</v>
      </c>
      <c r="H29" s="9">
        <v>115485761.77</v>
      </c>
      <c r="I29" s="11">
        <f>+Tabla1[[#This Row],[Física 
(E)]]/Tabla1[[#This Row],[Física
(C)]]</f>
        <v>0.97458333333333336</v>
      </c>
      <c r="J29" s="12">
        <f>+Tabla1[[#This Row],[Financiera 
 (F)]]/Tabla1[[#This Row],[Financiera
(D)]]</f>
        <v>1.0600858864473157</v>
      </c>
      <c r="K29" s="1"/>
      <c r="L29" s="37"/>
    </row>
    <row r="30" spans="1:12" x14ac:dyDescent="0.25">
      <c r="A30" s="13"/>
      <c r="B30" s="14"/>
      <c r="C30" s="15"/>
      <c r="D30" s="16"/>
      <c r="E30" s="16"/>
      <c r="F30" s="16"/>
      <c r="G30" s="17"/>
      <c r="H30" s="16"/>
      <c r="I30" s="11"/>
      <c r="J30" s="12"/>
      <c r="K30" s="1"/>
    </row>
    <row r="31" spans="1:12" x14ac:dyDescent="0.25">
      <c r="A31" s="4"/>
      <c r="B31"/>
      <c r="C31" s="71" t="s">
        <v>49</v>
      </c>
      <c r="D31" s="72"/>
      <c r="E31" s="71" t="s">
        <v>47</v>
      </c>
      <c r="F31" s="72"/>
      <c r="G31" s="71" t="s">
        <v>48</v>
      </c>
      <c r="H31" s="71"/>
      <c r="I31" s="71" t="s">
        <v>24</v>
      </c>
      <c r="J31" s="73"/>
      <c r="K31" s="1"/>
    </row>
    <row r="32" spans="1:12" ht="38.25" x14ac:dyDescent="0.25">
      <c r="A32" s="6" t="s">
        <v>25</v>
      </c>
      <c r="B32" s="7" t="s">
        <v>26</v>
      </c>
      <c r="C32" s="7" t="s">
        <v>38</v>
      </c>
      <c r="D32" s="7" t="s">
        <v>39</v>
      </c>
      <c r="E32" s="7" t="s">
        <v>41</v>
      </c>
      <c r="F32" s="7" t="s">
        <v>42</v>
      </c>
      <c r="G32" s="7" t="s">
        <v>43</v>
      </c>
      <c r="H32" s="7" t="s">
        <v>44</v>
      </c>
      <c r="I32" s="7" t="s">
        <v>45</v>
      </c>
      <c r="J32" s="8" t="s">
        <v>46</v>
      </c>
      <c r="K32" s="1"/>
      <c r="L32" s="37"/>
    </row>
    <row r="33" spans="1:12" ht="60" x14ac:dyDescent="0.25">
      <c r="A33" s="29" t="s">
        <v>62</v>
      </c>
      <c r="B33" s="28" t="s">
        <v>63</v>
      </c>
      <c r="C33" s="27">
        <v>5837</v>
      </c>
      <c r="D33" s="9">
        <v>277570938</v>
      </c>
      <c r="E33" s="9">
        <v>1100</v>
      </c>
      <c r="F33" s="9">
        <v>99872221</v>
      </c>
      <c r="G33" s="39">
        <v>1534</v>
      </c>
      <c r="H33" s="9">
        <v>70838229.209999993</v>
      </c>
      <c r="I33" s="11">
        <f>+Tabla13[[#This Row],[Física 
(E)]]/Tabla13[[#This Row],[Física
(C)]]</f>
        <v>1.3945454545454545</v>
      </c>
      <c r="J33" s="12">
        <f>+Tabla13[[#This Row],[Financiera 
 (F)]]/Tabla13[[#This Row],[Financiera
(D)]]</f>
        <v>0.70928861399808052</v>
      </c>
      <c r="K33" s="1"/>
      <c r="L33" s="37"/>
    </row>
    <row r="34" spans="1:12" x14ac:dyDescent="0.25">
      <c r="A34" s="13"/>
      <c r="B34" s="14"/>
      <c r="C34" s="15"/>
      <c r="D34" s="16"/>
      <c r="E34" s="16"/>
      <c r="F34" s="16"/>
      <c r="G34" s="17"/>
      <c r="H34" s="16"/>
      <c r="I34" s="11"/>
      <c r="J34" s="12"/>
      <c r="K34" s="1"/>
      <c r="L34" s="37"/>
    </row>
    <row r="35" spans="1:12" ht="15.75" x14ac:dyDescent="0.25">
      <c r="A35" s="44" t="s">
        <v>27</v>
      </c>
      <c r="B35" s="45"/>
      <c r="C35" s="45"/>
      <c r="D35" s="45"/>
      <c r="E35" s="45"/>
      <c r="F35" s="45"/>
      <c r="G35" s="45"/>
      <c r="H35" s="45"/>
      <c r="I35" s="45"/>
      <c r="J35" s="46"/>
      <c r="K35" s="1"/>
      <c r="L35" s="37"/>
    </row>
    <row r="36" spans="1:12" ht="15.75" x14ac:dyDescent="0.25">
      <c r="A36" s="47" t="s">
        <v>28</v>
      </c>
      <c r="B36" s="48"/>
      <c r="C36" s="48"/>
      <c r="D36" s="48"/>
      <c r="E36" s="48"/>
      <c r="F36" s="48"/>
      <c r="G36" s="48"/>
      <c r="H36" s="48"/>
      <c r="I36" s="48"/>
      <c r="J36" s="49"/>
      <c r="K36" s="1"/>
      <c r="L36" s="37"/>
    </row>
    <row r="37" spans="1:12" ht="25.5" customHeight="1" x14ac:dyDescent="0.25">
      <c r="A37" s="36" t="s">
        <v>29</v>
      </c>
      <c r="B37" s="64" t="s">
        <v>60</v>
      </c>
      <c r="C37" s="64"/>
      <c r="D37" s="64"/>
      <c r="E37" s="64"/>
      <c r="F37" s="64"/>
      <c r="G37" s="64"/>
      <c r="H37" s="64"/>
      <c r="I37" s="64"/>
      <c r="J37" s="64"/>
      <c r="K37" s="1"/>
    </row>
    <row r="38" spans="1:12" ht="61.5" customHeight="1" x14ac:dyDescent="0.25">
      <c r="A38" s="36" t="s">
        <v>30</v>
      </c>
      <c r="B38" s="64" t="s">
        <v>64</v>
      </c>
      <c r="C38" s="64"/>
      <c r="D38" s="64"/>
      <c r="E38" s="64"/>
      <c r="F38" s="64"/>
      <c r="G38" s="64"/>
      <c r="H38" s="64"/>
      <c r="I38" s="64"/>
      <c r="J38" s="64"/>
    </row>
    <row r="39" spans="1:12" ht="52.5" customHeight="1" x14ac:dyDescent="0.25">
      <c r="A39" s="36" t="s">
        <v>31</v>
      </c>
      <c r="B39" s="64" t="s">
        <v>67</v>
      </c>
      <c r="C39" s="64"/>
      <c r="D39" s="64"/>
      <c r="E39" s="64"/>
      <c r="F39" s="64"/>
      <c r="G39" s="64"/>
      <c r="H39" s="64"/>
      <c r="I39" s="64"/>
      <c r="J39" s="64"/>
    </row>
    <row r="40" spans="1:12" ht="75" customHeight="1" x14ac:dyDescent="0.25">
      <c r="A40" s="36" t="s">
        <v>32</v>
      </c>
      <c r="B40" s="84" t="s">
        <v>68</v>
      </c>
      <c r="C40" s="84"/>
      <c r="D40" s="84"/>
      <c r="E40" s="84"/>
      <c r="F40" s="84"/>
      <c r="G40" s="84"/>
      <c r="H40" s="84"/>
      <c r="I40" s="84"/>
      <c r="J40" s="84"/>
    </row>
    <row r="41" spans="1:12" ht="17.25" customHeight="1" x14ac:dyDescent="0.25">
      <c r="A41" s="89"/>
      <c r="B41" s="90"/>
      <c r="C41" s="90"/>
      <c r="D41" s="90"/>
      <c r="E41" s="90"/>
      <c r="F41" s="90"/>
      <c r="G41" s="90"/>
      <c r="H41" s="90"/>
      <c r="I41" s="90"/>
      <c r="J41" s="91"/>
    </row>
    <row r="42" spans="1:12" ht="25.5" customHeight="1" x14ac:dyDescent="0.25">
      <c r="A42" s="36" t="s">
        <v>29</v>
      </c>
      <c r="B42" s="64" t="s">
        <v>62</v>
      </c>
      <c r="C42" s="64"/>
      <c r="D42" s="64"/>
      <c r="E42" s="64"/>
      <c r="F42" s="64"/>
      <c r="G42" s="64"/>
      <c r="H42" s="64"/>
      <c r="I42" s="64"/>
      <c r="J42" s="64"/>
    </row>
    <row r="43" spans="1:12" ht="57.75" customHeight="1" x14ac:dyDescent="0.25">
      <c r="A43" s="36" t="s">
        <v>30</v>
      </c>
      <c r="B43" s="64" t="s">
        <v>65</v>
      </c>
      <c r="C43" s="64"/>
      <c r="D43" s="64"/>
      <c r="E43" s="64"/>
      <c r="F43" s="64"/>
      <c r="G43" s="64"/>
      <c r="H43" s="64"/>
      <c r="I43" s="64"/>
      <c r="J43" s="64"/>
    </row>
    <row r="44" spans="1:12" ht="55.5" customHeight="1" x14ac:dyDescent="0.25">
      <c r="A44" s="36" t="s">
        <v>31</v>
      </c>
      <c r="B44" s="64" t="s">
        <v>69</v>
      </c>
      <c r="C44" s="64"/>
      <c r="D44" s="64"/>
      <c r="E44" s="64"/>
      <c r="F44" s="64"/>
      <c r="G44" s="64"/>
      <c r="H44" s="64"/>
      <c r="I44" s="64"/>
      <c r="J44" s="64"/>
    </row>
    <row r="45" spans="1:12" ht="98.25" customHeight="1" x14ac:dyDescent="0.25">
      <c r="A45" s="36" t="s">
        <v>32</v>
      </c>
      <c r="B45" s="64" t="s">
        <v>72</v>
      </c>
      <c r="C45" s="64"/>
      <c r="D45" s="64"/>
      <c r="E45" s="64"/>
      <c r="F45" s="64"/>
      <c r="G45" s="64"/>
      <c r="H45" s="64"/>
      <c r="I45" s="64"/>
      <c r="J45" s="64"/>
    </row>
    <row r="46" spans="1:12" ht="15.75" x14ac:dyDescent="0.25">
      <c r="A46" s="44" t="s">
        <v>33</v>
      </c>
      <c r="B46" s="45"/>
      <c r="C46" s="45"/>
      <c r="D46" s="45"/>
      <c r="E46" s="45"/>
      <c r="F46" s="45"/>
      <c r="G46" s="45"/>
      <c r="H46" s="45"/>
      <c r="I46" s="45"/>
      <c r="J46" s="46"/>
    </row>
    <row r="47" spans="1:12" ht="15.75" x14ac:dyDescent="0.25">
      <c r="A47" s="77" t="s">
        <v>34</v>
      </c>
      <c r="B47" s="78"/>
      <c r="C47" s="78"/>
      <c r="D47" s="78"/>
      <c r="E47" s="78"/>
      <c r="F47" s="78"/>
      <c r="G47" s="78"/>
      <c r="H47" s="78"/>
      <c r="I47" s="78"/>
      <c r="J47" s="79"/>
      <c r="K47" s="1"/>
    </row>
    <row r="48" spans="1:12" ht="75" customHeight="1" x14ac:dyDescent="0.25">
      <c r="A48" s="80" t="s">
        <v>71</v>
      </c>
      <c r="B48" s="81"/>
      <c r="C48" s="81"/>
      <c r="D48" s="81"/>
      <c r="E48" s="81"/>
      <c r="F48" s="81"/>
      <c r="G48" s="81"/>
      <c r="H48" s="81"/>
      <c r="I48" s="81"/>
      <c r="J48" s="82"/>
    </row>
    <row r="49" spans="1:10" ht="27.75" customHeight="1" x14ac:dyDescent="0.25">
      <c r="A49" s="21"/>
      <c r="B49" s="21"/>
      <c r="C49" s="21"/>
      <c r="D49" s="21"/>
      <c r="E49" s="21"/>
      <c r="F49" s="21"/>
      <c r="G49" s="21"/>
      <c r="H49" s="21"/>
      <c r="I49" s="21"/>
      <c r="J49" s="21"/>
    </row>
    <row r="50" spans="1:10" ht="30.75" customHeight="1" x14ac:dyDescent="0.25">
      <c r="A50" s="83" t="s">
        <v>40</v>
      </c>
      <c r="B50" s="83"/>
      <c r="C50" s="83"/>
      <c r="D50" s="83"/>
      <c r="E50" s="83"/>
      <c r="F50" s="83"/>
      <c r="G50" s="83"/>
      <c r="H50" s="83"/>
      <c r="I50" s="83"/>
      <c r="J50" s="83"/>
    </row>
  </sheetData>
  <mergeCells count="57">
    <mergeCell ref="B43:J43"/>
    <mergeCell ref="B44:J44"/>
    <mergeCell ref="B45:J45"/>
    <mergeCell ref="A41:J41"/>
    <mergeCell ref="C31:D31"/>
    <mergeCell ref="E31:F31"/>
    <mergeCell ref="G31:H31"/>
    <mergeCell ref="I31:J31"/>
    <mergeCell ref="B42:J42"/>
    <mergeCell ref="A46:J46"/>
    <mergeCell ref="A47:J47"/>
    <mergeCell ref="A48:J48"/>
    <mergeCell ref="A50:J50"/>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 H34" xr:uid="{00000000-0002-0000-0000-000000000000}"/>
    <dataValidation allowBlank="1" showInputMessage="1" showErrorMessage="1" prompt="Meta alcanzada en el trimestre" sqref="G28:G30 G32:G34" xr:uid="{00000000-0002-0000-0000-000001000000}"/>
    <dataValidation allowBlank="1" showInputMessage="1" showErrorMessage="1" prompt="Monto presupuestado para el producto" sqref="D28:D30 F28:F29 E29 E30:F30 D32:D34 F32:F33 E33 E34:F34 H33" xr:uid="{00000000-0002-0000-0000-000002000000}"/>
    <dataValidation allowBlank="1" showInputMessage="1" showErrorMessage="1" prompt="Meta anual del indicador" sqref="E28 C28:C30 E32 C32:C34" xr:uid="{00000000-0002-0000-0000-000003000000}"/>
    <dataValidation allowBlank="1" showInputMessage="1" showErrorMessage="1" prompt="Nombre del indicador" sqref="B28:B30 B32:B34" xr:uid="{00000000-0002-0000-0000-000004000000}"/>
    <dataValidation allowBlank="1" showInputMessage="1" showErrorMessage="1" prompt="Nombre de cada producto" sqref="A28:A30 A32:A34"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8:J49" xr:uid="{00000000-0002-0000-0000-000008000000}"/>
    <dataValidation allowBlank="1" showInputMessage="1" showErrorMessage="1" prompt="De existir desvío, explicar razones." sqref="B45:J45 B40:J40" xr:uid="{00000000-0002-0000-0000-000009000000}"/>
    <dataValidation allowBlank="1" showInputMessage="1" showErrorMessage="1" prompt="1. Describir lo plasmado en el presupuesto_x000a_2. Describir lo alcanzado en términos financieros y de producción " sqref="B39:J39 B44:J44" xr:uid="{00000000-0002-0000-0000-00000A000000}"/>
    <dataValidation allowBlank="1" showInputMessage="1" showErrorMessage="1" prompt="¿En qué consiste el producto? su objetivo" sqref="B38:J38 B43:J43" xr:uid="{00000000-0002-0000-0000-00000B000000}"/>
    <dataValidation allowBlank="1" showInputMessage="1" showErrorMessage="1" prompt="Nombre del producto" sqref="B37:J37 B42:J4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51" right="0.4" top="0.48" bottom="0.75" header="0.3" footer="0.3"/>
  <pageSetup scale="70"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Martinez</cp:lastModifiedBy>
  <cp:lastPrinted>2023-07-14T23:02:08Z</cp:lastPrinted>
  <dcterms:created xsi:type="dcterms:W3CDTF">2021-03-22T15:50:10Z</dcterms:created>
  <dcterms:modified xsi:type="dcterms:W3CDTF">2023-07-14T23:24:53Z</dcterms:modified>
</cp:coreProperties>
</file>