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itlaedudo-my.sharepoint.com/personal/mmartinez_itla_edu_do/Documents/Evidencias POA 2023 (Departamentos)/Evidencias POA 2023 - Planificación y Desarrollo/T01/"/>
    </mc:Choice>
  </mc:AlternateContent>
  <xr:revisionPtr revIDLastSave="27" documentId="8_{7F2114E8-DBB7-425B-B99D-4CEE1E82C042}" xr6:coauthVersionLast="47" xr6:coauthVersionMax="47" xr10:uidLastSave="{0D54A5E2-FC39-49A7-B1D7-16F911E562D3}"/>
  <bookViews>
    <workbookView xWindow="-120" yWindow="-120" windowWidth="20730" windowHeight="11160" xr2:uid="{00000000-000D-0000-FFFF-FFFF00000000}"/>
  </bookViews>
  <sheets>
    <sheet name="Hoja1" sheetId="1" r:id="rId1"/>
  </sheets>
  <externalReferences>
    <externalReference r:id="rId2"/>
  </externalReferences>
  <definedNames>
    <definedName name="_xlnm.Print_Area" localSheetId="0">Hoja1!$A$1:$J$50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9" i="1" l="1"/>
  <c r="I29" i="1"/>
  <c r="J33" i="1"/>
  <c r="I33" i="1"/>
  <c r="I25" i="1" l="1"/>
  <c r="C16" i="1" l="1"/>
  <c r="C15" i="1"/>
  <c r="C14" i="1"/>
</calcChain>
</file>

<file path=xl/sharedStrings.xml><?xml version="1.0" encoding="utf-8"?>
<sst xmlns="http://schemas.openxmlformats.org/spreadsheetml/2006/main" count="93" uniqueCount="73">
  <si>
    <t>Informe de Evaluación Trimestral de las Metas Físicas-Financieras</t>
  </si>
  <si>
    <t>Código</t>
  </si>
  <si>
    <t>Documento Relacionado</t>
  </si>
  <si>
    <t>Fecha Versión</t>
  </si>
  <si>
    <t>Versión</t>
  </si>
  <si>
    <t>DEC-FOR013</t>
  </si>
  <si>
    <t>I.I - Completar los datos requeridos sobre la institución</t>
  </si>
  <si>
    <t>Capítulo</t>
  </si>
  <si>
    <t>0219 - MINISTERIO DE EDUCACIÓN SUPERIOR CIENCIA Y TECNOLOGÍA</t>
  </si>
  <si>
    <t>Subcapítulo</t>
  </si>
  <si>
    <t>01 - MINISTERIO DE EDUCACIÓN SUPERIOR CIENCIA Y TECNOLOGÍA</t>
  </si>
  <si>
    <t>Unidad Ejecutora</t>
  </si>
  <si>
    <t>0002 - INSTITUTO TECNOLÓGICO DE LAS AMÉRICAS</t>
  </si>
  <si>
    <t>Misión</t>
  </si>
  <si>
    <t>Formar profesionales en alta tecnología promoviendo la educación especializada, sustentada en la innovación y emprendimiento contribuyendo al desarrollo de los sectores productivos de la nación.</t>
  </si>
  <si>
    <t>Visión</t>
  </si>
  <si>
    <t>Ser referente de formación especializada en alta tecnología con egresados emprendedores y destacados en innovación, soluciones tecnológicas efectivas y altos estándares de calidad a nivel nacional e internacional.</t>
  </si>
  <si>
    <t>II. Contribución a la Estrategia Nacional de Desarrollo</t>
  </si>
  <si>
    <t>Eje estratégico:</t>
  </si>
  <si>
    <t>Objetivo general:</t>
  </si>
  <si>
    <t>Objetivo(s) específico(s):</t>
  </si>
  <si>
    <t>3.3.3</t>
  </si>
  <si>
    <t>III. Información del Programa</t>
  </si>
  <si>
    <t>Nombre:</t>
  </si>
  <si>
    <t xml:space="preserve"> 12 - Fomento y desarrollo de la ciencia y la tecnología</t>
  </si>
  <si>
    <t>Descripción:</t>
  </si>
  <si>
    <t>Este programa es el responsable de coordinar los servicios de educación permanente a jóvenes desde los 16 años y educación técnica superior a jóvenes bachilleres. Su función principal es contribuir al desarrollo de las carreras de ciencia y tecnología a nivel nacional. 
Asimismo, debe promover el desarrollo y especialización de los profesionales en materia de tecnología.</t>
  </si>
  <si>
    <r>
      <t>Beneficiarios:</t>
    </r>
    <r>
      <rPr>
        <sz val="12"/>
        <color rgb="FF000000"/>
        <rFont val="Century Gothic"/>
        <family val="2"/>
      </rPr>
      <t xml:space="preserve"> </t>
    </r>
  </si>
  <si>
    <t>Jóvenes desde los 16 años e interesados en educación técnica superior.</t>
  </si>
  <si>
    <t>Resultado Asociado:</t>
  </si>
  <si>
    <t>Incrementada la proporción de jóvenes matriculados en educación técnica superior en sus regiones/ comunidades de origen en el 9,802 en el 2019 a 13,914 en el 2024
Mejoradas las competencias de los estudiantes en el manejo de las TIC de 6,417 en el 2019 a 7,324 en el 2024</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</si>
  <si>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</si>
  <si>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</si>
  <si>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</si>
  <si>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</si>
  <si>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</si>
  <si>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</si>
  <si>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</si>
  <si>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</si>
  <si>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Trimestral</t>
  </si>
  <si>
    <t>Ejecución Trimestral</t>
  </si>
  <si>
    <t>Avance</t>
  </si>
  <si>
    <t>Producto</t>
  </si>
  <si>
    <t>Indicador</t>
  </si>
  <si>
    <t>Física
(A)</t>
  </si>
  <si>
    <t>Financiera
(B)</t>
  </si>
  <si>
    <t>Física
(C)</t>
  </si>
  <si>
    <t>Financiera
(D)</t>
  </si>
  <si>
    <t>Física 
(E)</t>
  </si>
  <si>
    <t>Financiera 
 (F)</t>
  </si>
  <si>
    <t>Física 
(%)
 G=E/C</t>
  </si>
  <si>
    <t>Financiero 
(%) 
H=F/D</t>
  </si>
  <si>
    <t>6787 - Bachilleres que acceden al servicio de Educación Tecnológica Técnica Superior con enfoque de género</t>
  </si>
  <si>
    <t xml:space="preserve">Matriculados en Educación Técnica Superior </t>
  </si>
  <si>
    <t>6788 - Bachilleres y profesionales que aceden a cursos, diplomados y talleres con enfoque de género</t>
  </si>
  <si>
    <t>Egresados de educación continua</t>
  </si>
  <si>
    <t>V. Análisis de los Logros y Desviaciones</t>
  </si>
  <si>
    <t>V.I - Información de Logros y Desviaciones por Producto</t>
  </si>
  <si>
    <t xml:space="preserve">Producto: </t>
  </si>
  <si>
    <t xml:space="preserve">Descripción del producto: </t>
  </si>
  <si>
    <t>La modalidad técnico superior se refiere a jóvenes matriculados en las carreras con una duración de 2 años (tecnólogo en multimedia, tecnólogo en desarrollo de software, tecnólogo en redes de información) y 2.5 años (tecnólogo en manufactura automatiza, tecnólogo en sonido, tecnólogo en seguridad informática y tecnólogo en mecatrónica), que al finalizar su plan de estudios se convertirá en egresados.</t>
  </si>
  <si>
    <t>Logros alcanzados:</t>
  </si>
  <si>
    <t>Causas y justificación del desvío:</t>
  </si>
  <si>
    <t>La modalidad de educación permanente está compuesta por cursos cortos, seminarios, talleres, diplomados, conferencias y cualquier otra forma de entrenamiento que satisfaga necesidades puntuales del mercado, combinando actualización profesional, brevedad de tiempo y aval profesional.</t>
  </si>
  <si>
    <r>
      <t xml:space="preserve">VI. </t>
    </r>
    <r>
      <rPr>
        <b/>
        <sz val="11"/>
        <color theme="0"/>
        <rFont val="Century Gothic"/>
        <family val="2"/>
      </rPr>
      <t>Oportunidades de Mejora</t>
    </r>
  </si>
  <si>
    <t xml:space="preserve">VI. I - De acuerdo a los eventos presentados durante la ejecución del producto, ¿qué aspecto puede mejorarse? </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</si>
  <si>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</si>
  <si>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 xml:space="preserve">De la meta propuesta para el Trimestre Enero - Marzo fue de 4,798 matriculados, de  lo cual se logro en un 103.25%  de lo programado. Lo anterior se logró con un monto presupuestario de RD$ 100,152,723.69 de los RD$ 108,340,005.00 programados, lo que representa un 92.44% de los recursos financieros asignados. </t>
  </si>
  <si>
    <t xml:space="preserve">De la meta propuesta para el Trimestre Enero - Marzo fue de 1,361 egresados de educación continua, de  lo cual se logro en un 151.22%  de lo programado. Lo anterior se logró con un monto presupuestario de RD$ 27,288,380.43 de los RD$ 40,977,557.00 programados, lo que representa un 66.59% de los recursos financieros asignados. </t>
  </si>
  <si>
    <t>Para este producto se sobrepaso la meta física programada en un 103.25% debido a las campañas de aumento de matricula en educación técnica superior. Para este periodo académico se otorgaron 22 becas a través del programa de beca excelencia que ofrece la institución. 
En relación a la ejecución financiera debido al incremento del personal docente no se pudo pagar la nomina correspondiente al mes de marzo debido a que no fue posible hacer una reprogramación de cuota para dicho trimestre.</t>
  </si>
  <si>
    <t>Para el  siguiente trimestre iniciaran docencia en la extensión inaugurada en Bonao. Se continuaran las acciones formativas en la extensión de SPM, SDE y SDN. 
En educación superior iniciara docencia en la extensión en SDN, lo que representara un incremento en la matricula.</t>
  </si>
  <si>
    <t>I -Información Institucional</t>
  </si>
  <si>
    <t>Para este producto se sobrepaso la meta física programa en un 151.22% de lo programado debido a la apertura de la docencia en la extensión recién inaugurada en la estación del Metro Mamá Tingó. Con el inicio de la docencia en dicha extensión se otorgaron 153 becas fruto de los acuerdo firmado con el INTRANT, OPRET y la Oficina Senatorial del Senador  Antonio Taveras; beneficiando a jóvenes de escasos recursos pertenecientes al Municipio de Santo Domingo Norte. 
Para este periodo académico sele dio continuidad al programa de capacitación que se venia desarrollando con PROPEEP, para el cual se beneficiaron 785 jóvenes. En los cursos de educación permanente se capacitaron en diversas áreas 463 beneficiarios.
En relación a los recursos financieros ejecutados para la captación de recursos propios el tope de cuota para comprometer fue inferior al requerido para poder cumplir con todo lo programado en el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</si>
</sst>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9"/>
      <color theme="1"/>
      <name val="Calibri"/>
      <family val="2"/>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6">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2">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0" fillId="0" borderId="17" xfId="0" applyBorder="1"/>
    <xf numFmtId="0" fontId="10" fillId="0" borderId="0" xfId="0" applyFont="1" applyProtection="1">
      <protection locked="0"/>
    </xf>
    <xf numFmtId="0" fontId="14" fillId="8" borderId="28" xfId="0" applyFont="1" applyFill="1" applyBorder="1" applyAlignment="1">
      <alignment horizontal="center" vertical="center" wrapText="1" readingOrder="1"/>
    </xf>
    <xf numFmtId="0" fontId="14" fillId="8" borderId="29" xfId="0" applyFont="1" applyFill="1" applyBorder="1" applyAlignment="1">
      <alignment horizontal="center" vertical="center" wrapText="1" readingOrder="1"/>
    </xf>
    <xf numFmtId="0" fontId="14" fillId="8" borderId="30" xfId="0" applyFont="1" applyFill="1" applyBorder="1" applyAlignment="1">
      <alignment horizontal="center" vertical="center" wrapText="1" readingOrder="1"/>
    </xf>
    <xf numFmtId="166" fontId="15" fillId="0" borderId="26" xfId="0" applyNumberFormat="1" applyFont="1" applyBorder="1" applyAlignment="1" applyProtection="1">
      <alignment horizontal="center" vertical="center" wrapText="1" readingOrder="1"/>
      <protection locked="0"/>
    </xf>
    <xf numFmtId="10" fontId="15" fillId="7" borderId="26" xfId="2" applyNumberFormat="1" applyFont="1" applyFill="1" applyBorder="1" applyAlignment="1" applyProtection="1">
      <alignment horizontal="center" vertical="center" wrapText="1" readingOrder="1"/>
      <protection locked="0"/>
    </xf>
    <xf numFmtId="167" fontId="15" fillId="7" borderId="23" xfId="0" applyNumberFormat="1" applyFont="1" applyFill="1" applyBorder="1" applyAlignment="1" applyProtection="1">
      <alignment horizontal="center" vertical="center" wrapText="1" readingOrder="1"/>
      <protection locked="0"/>
    </xf>
    <xf numFmtId="0" fontId="15" fillId="0" borderId="31" xfId="0" applyFont="1" applyBorder="1" applyAlignment="1" applyProtection="1">
      <alignment vertical="top" wrapText="1"/>
      <protection locked="0"/>
    </xf>
    <xf numFmtId="0" fontId="15" fillId="0" borderId="32" xfId="0" applyFont="1" applyBorder="1" applyAlignment="1" applyProtection="1">
      <alignment vertical="top" wrapText="1"/>
      <protection locked="0"/>
    </xf>
    <xf numFmtId="165" fontId="15" fillId="0" borderId="32" xfId="0" applyNumberFormat="1" applyFont="1" applyBorder="1" applyAlignment="1" applyProtection="1">
      <alignment horizontal="center" vertical="center" wrapText="1" readingOrder="1"/>
      <protection locked="0"/>
    </xf>
    <xf numFmtId="166" fontId="15" fillId="0" borderId="32" xfId="0" applyNumberFormat="1" applyFont="1" applyBorder="1" applyAlignment="1" applyProtection="1">
      <alignment horizontal="center" vertical="center" wrapText="1" readingOrder="1"/>
      <protection locked="0"/>
    </xf>
    <xf numFmtId="165" fontId="15" fillId="0" borderId="32" xfId="0" applyNumberFormat="1" applyFont="1" applyBorder="1" applyAlignment="1" applyProtection="1">
      <alignment horizontal="center"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0" fillId="0" borderId="0" xfId="0" applyFont="1" applyAlignment="1" applyProtection="1">
      <alignment horizontal="left" vertical="center" wrapText="1"/>
      <protection locked="0"/>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0" fillId="0" borderId="0" xfId="0" applyAlignment="1" applyProtection="1">
      <alignment wrapText="1"/>
      <protection locked="0"/>
    </xf>
    <xf numFmtId="0" fontId="0" fillId="0" borderId="0" xfId="0" applyAlignment="1">
      <alignment wrapText="1"/>
    </xf>
    <xf numFmtId="0" fontId="10" fillId="0" borderId="0" xfId="0" applyFont="1" applyAlignment="1" applyProtection="1">
      <alignment wrapText="1"/>
      <protection locked="0"/>
    </xf>
    <xf numFmtId="165" fontId="22" fillId="0" borderId="26" xfId="0" applyNumberFormat="1" applyFont="1" applyBorder="1" applyAlignment="1" applyProtection="1">
      <alignment horizontal="center" vertical="center" wrapText="1" readingOrder="1"/>
      <protection locked="0"/>
    </xf>
    <xf numFmtId="0" fontId="15" fillId="0" borderId="26" xfId="0" applyFont="1" applyBorder="1" applyAlignment="1" applyProtection="1">
      <alignment vertical="center" wrapText="1"/>
      <protection locked="0"/>
    </xf>
    <xf numFmtId="0" fontId="15" fillId="0" borderId="22" xfId="0" applyFont="1" applyBorder="1" applyAlignment="1" applyProtection="1">
      <alignment vertical="center" wrapText="1"/>
      <protection locked="0"/>
    </xf>
    <xf numFmtId="0" fontId="0" fillId="6" borderId="19" xfId="0" applyFill="1" applyBorder="1" applyAlignment="1">
      <alignment horizontal="center" vertical="center" wrapText="1"/>
    </xf>
    <xf numFmtId="0" fontId="0" fillId="6" borderId="19" xfId="0" applyFill="1" applyBorder="1" applyAlignment="1">
      <alignment horizontal="center" vertical="center"/>
    </xf>
    <xf numFmtId="0" fontId="0" fillId="0" borderId="19" xfId="0" applyBorder="1" applyAlignment="1" applyProtection="1">
      <alignment horizontal="center" vertical="center" wrapText="1"/>
      <protection locked="0"/>
    </xf>
    <xf numFmtId="0" fontId="9" fillId="0" borderId="20" xfId="0" applyFont="1" applyBorder="1" applyAlignment="1">
      <alignment vertical="center" wrapText="1"/>
    </xf>
    <xf numFmtId="0" fontId="2" fillId="0" borderId="20" xfId="0" applyFont="1" applyBorder="1" applyAlignment="1">
      <alignment wrapText="1"/>
    </xf>
    <xf numFmtId="0" fontId="9" fillId="0" borderId="20" xfId="0" applyFont="1" applyBorder="1" applyAlignment="1">
      <alignment vertical="center"/>
    </xf>
    <xf numFmtId="0" fontId="9" fillId="0" borderId="20" xfId="0" applyFont="1" applyBorder="1" applyAlignment="1" applyProtection="1">
      <alignment vertical="center" wrapText="1"/>
      <protection locked="0"/>
    </xf>
    <xf numFmtId="0" fontId="0" fillId="6" borderId="20" xfId="0" applyFill="1" applyBorder="1" applyAlignment="1">
      <alignment horizontal="left"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19" fillId="0" borderId="20" xfId="0" quotePrefix="1" applyNumberFormat="1" applyFont="1" applyBorder="1" applyAlignment="1" applyProtection="1">
      <alignment horizontal="left" vertical="center" wrapText="1"/>
      <protection locked="0"/>
    </xf>
    <xf numFmtId="0" fontId="20" fillId="0" borderId="20" xfId="0" applyFont="1" applyBorder="1" applyAlignment="1" applyProtection="1">
      <alignment horizontal="left" vertical="center" wrapText="1"/>
      <protection locked="0"/>
    </xf>
    <xf numFmtId="0" fontId="0" fillId="6" borderId="20" xfId="0" applyFill="1" applyBorder="1" applyAlignment="1">
      <alignment horizontal="center" vertical="center" wrapText="1"/>
    </xf>
    <xf numFmtId="0" fontId="12" fillId="6" borderId="21" xfId="0" applyFont="1" applyFill="1" applyBorder="1" applyAlignment="1">
      <alignment horizontal="center" vertical="center" wrapText="1" readingOrder="1"/>
    </xf>
    <xf numFmtId="0" fontId="12" fillId="6" borderId="22" xfId="0" applyFont="1" applyFill="1" applyBorder="1" applyAlignment="1">
      <alignment horizontal="center" vertical="center" wrapText="1" readingOrder="1"/>
    </xf>
    <xf numFmtId="0" fontId="12" fillId="6" borderId="23" xfId="0" applyFont="1" applyFill="1" applyBorder="1" applyAlignment="1">
      <alignment horizontal="center" vertical="center" wrapText="1" readingOrder="1"/>
    </xf>
    <xf numFmtId="0" fontId="12" fillId="6" borderId="24" xfId="0" applyFont="1" applyFill="1" applyBorder="1" applyAlignment="1">
      <alignment horizontal="center" vertical="center" wrapText="1" readingOrder="1"/>
    </xf>
    <xf numFmtId="0" fontId="12" fillId="6" borderId="33" xfId="0" applyFont="1" applyFill="1" applyBorder="1" applyAlignment="1">
      <alignment horizontal="center" vertical="center" wrapText="1" readingOrder="1"/>
    </xf>
    <xf numFmtId="0" fontId="13" fillId="8" borderId="26" xfId="0" applyFont="1" applyFill="1" applyBorder="1" applyAlignment="1">
      <alignment horizontal="center" vertical="center" wrapText="1" readingOrder="1"/>
    </xf>
    <xf numFmtId="0" fontId="10" fillId="6" borderId="26" xfId="0" applyFont="1" applyFill="1" applyBorder="1" applyAlignment="1">
      <alignment vertical="top" wrapText="1"/>
    </xf>
    <xf numFmtId="0" fontId="10" fillId="6" borderId="27" xfId="0" applyFont="1" applyFill="1" applyBorder="1" applyAlignment="1">
      <alignment vertical="top" wrapText="1"/>
    </xf>
    <xf numFmtId="39" fontId="10" fillId="0" borderId="23" xfId="1" applyNumberFormat="1" applyFont="1" applyFill="1" applyBorder="1" applyAlignment="1" applyProtection="1">
      <alignment horizontal="center" vertical="center" wrapText="1" readingOrder="1"/>
      <protection locked="0"/>
    </xf>
    <xf numFmtId="39" fontId="10" fillId="0" borderId="33" xfId="1" applyNumberFormat="1" applyFont="1" applyFill="1" applyBorder="1" applyAlignment="1" applyProtection="1">
      <alignment horizontal="center" vertical="center" wrapText="1" readingOrder="1"/>
      <protection locked="0"/>
    </xf>
    <xf numFmtId="39" fontId="10" fillId="0" borderId="22" xfId="1" applyNumberFormat="1" applyFont="1" applyFill="1" applyBorder="1" applyAlignment="1" applyProtection="1">
      <alignment horizontal="center" vertical="center" wrapText="1" readingOrder="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17" fillId="0" borderId="0" xfId="0" applyFont="1" applyAlignment="1">
      <alignment horizontal="left" vertical="center" wrapText="1"/>
    </xf>
    <xf numFmtId="39" fontId="10" fillId="0" borderId="25" xfId="1" applyNumberFormat="1" applyFont="1" applyFill="1" applyBorder="1" applyAlignment="1" applyProtection="1">
      <alignment horizontal="center" vertical="center" wrapText="1" readingOrder="1"/>
      <protection locked="0"/>
    </xf>
    <xf numFmtId="39" fontId="10" fillId="0" borderId="26" xfId="1" applyNumberFormat="1" applyFont="1" applyFill="1" applyBorder="1" applyAlignment="1" applyProtection="1">
      <alignment horizontal="center" vertical="center" wrapText="1" readingOrder="1"/>
      <protection locked="0"/>
    </xf>
    <xf numFmtId="10" fontId="10" fillId="7" borderId="26" xfId="2" applyNumberFormat="1" applyFont="1" applyFill="1" applyBorder="1" applyAlignment="1" applyProtection="1">
      <alignment horizontal="center" vertical="center" wrapText="1" readingOrder="1"/>
    </xf>
    <xf numFmtId="10" fontId="10" fillId="7" borderId="27" xfId="2" applyNumberFormat="1" applyFont="1" applyFill="1" applyBorder="1" applyAlignment="1" applyProtection="1">
      <alignment horizontal="center" vertical="center" wrapText="1" readingOrder="1"/>
    </xf>
    <xf numFmtId="0" fontId="9" fillId="0" borderId="17" xfId="0" applyFont="1" applyBorder="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20" fillId="0" borderId="20" xfId="0" applyFont="1" applyFill="1" applyBorder="1" applyAlignment="1" applyProtection="1">
      <alignment horizontal="justify" vertical="center" wrapText="1"/>
      <protection locked="0"/>
    </xf>
    <xf numFmtId="0" fontId="20" fillId="0" borderId="19" xfId="0" applyFont="1" applyBorder="1" applyAlignment="1" applyProtection="1">
      <alignment horizontal="left" vertical="center" wrapText="1"/>
      <protection locked="0"/>
    </xf>
    <xf numFmtId="0" fontId="20" fillId="0" borderId="34" xfId="0" applyFont="1" applyBorder="1" applyAlignment="1" applyProtection="1">
      <alignment horizontal="left" vertical="center" wrapText="1"/>
      <protection locked="0"/>
    </xf>
    <xf numFmtId="0" fontId="20" fillId="0" borderId="35" xfId="0" applyFont="1" applyBorder="1" applyAlignment="1" applyProtection="1">
      <alignment horizontal="left" vertical="center" wrapText="1"/>
      <protection locked="0"/>
    </xf>
    <xf numFmtId="43" fontId="10" fillId="0" borderId="0" xfId="1" applyFont="1" applyProtection="1">
      <protection locked="0"/>
    </xf>
    <xf numFmtId="0" fontId="20" fillId="0" borderId="19" xfId="0" applyFont="1" applyFill="1" applyBorder="1" applyAlignment="1" applyProtection="1">
      <alignment horizontal="justify" vertical="center" wrapText="1"/>
      <protection locked="0"/>
    </xf>
    <xf numFmtId="0" fontId="20" fillId="0" borderId="34" xfId="0" applyFont="1" applyFill="1" applyBorder="1" applyAlignment="1" applyProtection="1">
      <alignment horizontal="justify" vertical="center" wrapText="1"/>
      <protection locked="0"/>
    </xf>
    <xf numFmtId="0" fontId="20" fillId="0" borderId="35" xfId="0" applyFont="1" applyFill="1" applyBorder="1" applyAlignment="1" applyProtection="1">
      <alignment horizontal="justify" vertical="center" wrapText="1"/>
      <protection locked="0"/>
    </xf>
  </cellXfs>
  <cellStyles count="3">
    <cellStyle name="Millares" xfId="1" builtinId="3"/>
    <cellStyle name="Normal" xfId="0" builtinId="0"/>
    <cellStyle name="Porcentaje" xfId="2" builtinId="5"/>
  </cellStyles>
  <dxfs count="30">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bottom style="thin">
          <color theme="0" tint="-0.34998626667073579"/>
        </bottom>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bottom style="thin">
          <color theme="0" tint="-0.34998626667073579"/>
        </bottom>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13336</xdr:colOff>
      <xdr:row>0</xdr:row>
      <xdr:rowOff>0</xdr:rowOff>
    </xdr:from>
    <xdr:ext cx="1491614"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13336" y="0"/>
          <a:ext cx="1491614"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30" totalsRowShown="0" headerRowDxfId="14" dataDxfId="13" headerRowBorderDxfId="11" tableBorderDxfId="12" totalsRowBorderDxfId="10">
  <tableColumns count="10">
    <tableColumn id="1" xr3:uid="{00000000-0010-0000-0000-000001000000}" name="Producto" dataDxfId="9"/>
    <tableColumn id="2" xr3:uid="{00000000-0010-0000-0000-000002000000}" name="Indicador" dataDxfId="8"/>
    <tableColumn id="3" xr3:uid="{00000000-0010-0000-0000-000003000000}" name="Física_x000a_(A)" dataDxfId="7"/>
    <tableColumn id="4" xr3:uid="{00000000-0010-0000-0000-000004000000}" name="Financiera_x000a_(B)" dataDxfId="6"/>
    <tableColumn id="9" xr3:uid="{00000000-0010-0000-0000-000009000000}" name="Física_x000a_(C)" dataDxfId="5"/>
    <tableColumn id="10" xr3:uid="{00000000-0010-0000-0000-00000A000000}" name="Financiera_x000a_(D)" dataDxfId="4"/>
    <tableColumn id="5" xr3:uid="{00000000-0010-0000-0000-000005000000}" name="Física _x000a_(E)" dataDxfId="3"/>
    <tableColumn id="6" xr3:uid="{00000000-0010-0000-0000-000006000000}" name="Financiera _x000a_ (F)" dataDxfId="2"/>
    <tableColumn id="7" xr3:uid="{00000000-0010-0000-0000-000007000000}" name="Física _x000a_(%)_x000a_ G=E/C" dataDxfId="1" dataCellStyle="Porcentaje">
      <calculatedColumnFormula>Tabla1[[#This Row],[Física 
(E)]]/Tabla1[[#This Row],[Física
(C)]]</calculatedColumnFormula>
    </tableColumn>
    <tableColumn id="8" xr3:uid="{00000000-0010-0000-0000-000008000000}" name="Financiero _x000a_(%) _x000a_H=F/D" dataDxfId="0">
      <calculatedColumnFormula>Tabla1[[#This Row],[Financiera 
 (F)]]/Tabla1[[#This Row],[Financiera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13" displayName="Tabla13" ref="A32:J34" totalsRowShown="0" headerRowDxfId="29" dataDxfId="28" headerRowBorderDxfId="26" tableBorderDxfId="27" totalsRowBorderDxfId="25">
  <tableColumns count="10">
    <tableColumn id="1" xr3:uid="{00000000-0010-0000-0100-000001000000}" name="Producto" dataDxfId="24"/>
    <tableColumn id="2" xr3:uid="{00000000-0010-0000-0100-000002000000}" name="Indicador" dataDxfId="23"/>
    <tableColumn id="3" xr3:uid="{00000000-0010-0000-0100-000003000000}" name="Física_x000a_(A)" dataDxfId="22"/>
    <tableColumn id="4" xr3:uid="{00000000-0010-0000-0100-000004000000}" name="Financiera_x000a_(B)" dataDxfId="21"/>
    <tableColumn id="9" xr3:uid="{00000000-0010-0000-0100-000009000000}" name="Física_x000a_(C)" dataDxfId="20"/>
    <tableColumn id="10" xr3:uid="{00000000-0010-0000-0100-00000A000000}" name="Financiera_x000a_(D)" dataDxfId="19"/>
    <tableColumn id="5" xr3:uid="{00000000-0010-0000-0100-000005000000}" name="Física _x000a_(E)" dataDxfId="18"/>
    <tableColumn id="6" xr3:uid="{00000000-0010-0000-0100-000006000000}" name="Financiera _x000a_ (F)" dataDxfId="17"/>
    <tableColumn id="7" xr3:uid="{00000000-0010-0000-0100-000007000000}" name="Física _x000a_(%)_x000a_ G=E/C" dataDxfId="16" dataCellStyle="Porcentaje">
      <calculatedColumnFormula>+Tabla13[[#This Row],[Física 
(E)]]/Tabla13[[#This Row],[Física
(C)]]</calculatedColumnFormula>
    </tableColumn>
    <tableColumn id="8" xr3:uid="{00000000-0010-0000-0100-000008000000}" name="Financiero _x000a_(%) _x000a_H=F/D" dataDxfId="15">
      <calculatedColumnFormula>+Tabla13[[#This Row],[Financiera 
 (F)]]/Tabla13[[#This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9"/>
  <sheetViews>
    <sheetView tabSelected="1" topLeftCell="A45" zoomScaleNormal="100" workbookViewId="0">
      <selection activeCell="K48" sqref="K48"/>
    </sheetView>
  </sheetViews>
  <sheetFormatPr baseColWidth="10" defaultColWidth="11.42578125" defaultRowHeight="15" x14ac:dyDescent="0.25"/>
  <cols>
    <col min="1" max="1" width="23" style="5" customWidth="1"/>
    <col min="2" max="8" width="12.7109375" style="5" customWidth="1"/>
    <col min="9" max="9" width="13.140625" style="5" bestFit="1" customWidth="1"/>
    <col min="10" max="10" width="12.7109375" style="5" customWidth="1"/>
    <col min="11" max="11" width="15.140625" style="5" bestFit="1" customWidth="1"/>
  </cols>
  <sheetData>
    <row r="1" spans="1:11" ht="21.75" thickBot="1" x14ac:dyDescent="0.3">
      <c r="A1" s="17"/>
      <c r="B1" s="46" t="s">
        <v>0</v>
      </c>
      <c r="C1" s="47"/>
      <c r="D1" s="47"/>
      <c r="E1" s="47"/>
      <c r="F1" s="47"/>
      <c r="G1" s="47"/>
      <c r="H1" s="47"/>
      <c r="I1" s="47"/>
      <c r="J1" s="48"/>
      <c r="K1" s="1"/>
    </row>
    <row r="2" spans="1:11" ht="21.75" thickBot="1" x14ac:dyDescent="0.3">
      <c r="A2" s="18"/>
      <c r="B2" s="49" t="s">
        <v>1</v>
      </c>
      <c r="C2" s="50"/>
      <c r="D2" s="49" t="s">
        <v>2</v>
      </c>
      <c r="E2" s="50"/>
      <c r="F2" s="50"/>
      <c r="G2" s="50"/>
      <c r="H2" s="51"/>
      <c r="I2" s="2" t="s">
        <v>3</v>
      </c>
      <c r="J2" s="3" t="s">
        <v>4</v>
      </c>
      <c r="K2" s="1"/>
    </row>
    <row r="3" spans="1:11" ht="21.75" thickBot="1" x14ac:dyDescent="0.3">
      <c r="A3" s="19"/>
      <c r="B3" s="52" t="s">
        <v>5</v>
      </c>
      <c r="C3" s="53"/>
      <c r="D3" s="52"/>
      <c r="E3" s="53"/>
      <c r="F3" s="53"/>
      <c r="G3" s="53"/>
      <c r="H3" s="54"/>
      <c r="I3" s="21"/>
      <c r="J3" s="22"/>
      <c r="K3" s="1"/>
    </row>
    <row r="4" spans="1:11" x14ac:dyDescent="0.25">
      <c r="A4" s="55"/>
      <c r="B4" s="56"/>
      <c r="C4" s="56"/>
      <c r="D4" s="57"/>
      <c r="E4" s="57"/>
      <c r="F4" s="57"/>
      <c r="G4" s="57"/>
      <c r="H4" s="57"/>
      <c r="I4" s="56"/>
      <c r="J4" s="58"/>
      <c r="K4" s="1"/>
    </row>
    <row r="5" spans="1:11" ht="3" customHeight="1" x14ac:dyDescent="0.25">
      <c r="A5" s="37"/>
      <c r="B5" s="38"/>
      <c r="C5" s="38"/>
      <c r="D5" s="38"/>
      <c r="E5" s="38"/>
      <c r="F5" s="38"/>
      <c r="G5" s="38"/>
      <c r="H5" s="38"/>
      <c r="I5" s="38"/>
      <c r="J5" s="39"/>
      <c r="K5" s="1"/>
    </row>
    <row r="6" spans="1:11" ht="15.75" x14ac:dyDescent="0.25">
      <c r="A6" s="40" t="s">
        <v>71</v>
      </c>
      <c r="B6" s="41"/>
      <c r="C6" s="41"/>
      <c r="D6" s="41"/>
      <c r="E6" s="41"/>
      <c r="F6" s="41"/>
      <c r="G6" s="41"/>
      <c r="H6" s="41"/>
      <c r="I6" s="41"/>
      <c r="J6" s="42"/>
      <c r="K6" s="1"/>
    </row>
    <row r="7" spans="1:11" ht="15.75" x14ac:dyDescent="0.25">
      <c r="A7" s="43" t="s">
        <v>6</v>
      </c>
      <c r="B7" s="44"/>
      <c r="C7" s="44"/>
      <c r="D7" s="44"/>
      <c r="E7" s="44"/>
      <c r="F7" s="44"/>
      <c r="G7" s="44"/>
      <c r="H7" s="44"/>
      <c r="I7" s="44"/>
      <c r="J7" s="45"/>
      <c r="K7" s="1"/>
    </row>
    <row r="8" spans="1:11" s="24" customFormat="1" x14ac:dyDescent="0.25">
      <c r="A8" s="32" t="s">
        <v>7</v>
      </c>
      <c r="B8" s="59" t="s">
        <v>8</v>
      </c>
      <c r="C8" s="59"/>
      <c r="D8" s="59"/>
      <c r="E8" s="59"/>
      <c r="F8" s="59"/>
      <c r="G8" s="59"/>
      <c r="H8" s="59"/>
      <c r="I8" s="59"/>
      <c r="J8" s="59"/>
      <c r="K8" s="23"/>
    </row>
    <row r="9" spans="1:11" s="24" customFormat="1" x14ac:dyDescent="0.25">
      <c r="A9" s="33" t="s">
        <v>9</v>
      </c>
      <c r="B9" s="59" t="s">
        <v>10</v>
      </c>
      <c r="C9" s="59"/>
      <c r="D9" s="59"/>
      <c r="E9" s="59"/>
      <c r="F9" s="59"/>
      <c r="G9" s="59"/>
      <c r="H9" s="59"/>
      <c r="I9" s="59"/>
      <c r="J9" s="59"/>
      <c r="K9" s="23"/>
    </row>
    <row r="10" spans="1:11" s="24" customFormat="1" x14ac:dyDescent="0.25">
      <c r="A10" s="33" t="s">
        <v>11</v>
      </c>
      <c r="B10" s="59" t="s">
        <v>12</v>
      </c>
      <c r="C10" s="59"/>
      <c r="D10" s="59"/>
      <c r="E10" s="59"/>
      <c r="F10" s="59"/>
      <c r="G10" s="59"/>
      <c r="H10" s="59"/>
      <c r="I10" s="59"/>
      <c r="J10" s="59"/>
      <c r="K10" s="23"/>
    </row>
    <row r="11" spans="1:11" s="24" customFormat="1" ht="45" customHeight="1" x14ac:dyDescent="0.25">
      <c r="A11" s="32" t="s">
        <v>13</v>
      </c>
      <c r="B11" s="60" t="s">
        <v>14</v>
      </c>
      <c r="C11" s="60"/>
      <c r="D11" s="60"/>
      <c r="E11" s="60"/>
      <c r="F11" s="60"/>
      <c r="G11" s="60"/>
      <c r="H11" s="60"/>
      <c r="I11" s="60"/>
      <c r="J11" s="60"/>
      <c r="K11" s="25"/>
    </row>
    <row r="12" spans="1:11" s="24" customFormat="1" ht="42.75" customHeight="1" x14ac:dyDescent="0.25">
      <c r="A12" s="32" t="s">
        <v>15</v>
      </c>
      <c r="B12" s="60" t="s">
        <v>16</v>
      </c>
      <c r="C12" s="60"/>
      <c r="D12" s="60"/>
      <c r="E12" s="60"/>
      <c r="F12" s="60"/>
      <c r="G12" s="60"/>
      <c r="H12" s="60"/>
      <c r="I12" s="60"/>
      <c r="J12" s="60"/>
      <c r="K12" s="25"/>
    </row>
    <row r="13" spans="1:11" ht="15.75" x14ac:dyDescent="0.25">
      <c r="A13" s="40" t="s">
        <v>17</v>
      </c>
      <c r="B13" s="41"/>
      <c r="C13" s="41"/>
      <c r="D13" s="41"/>
      <c r="E13" s="41"/>
      <c r="F13" s="41"/>
      <c r="G13" s="41"/>
      <c r="H13" s="41"/>
      <c r="I13" s="41"/>
      <c r="J13" s="42"/>
    </row>
    <row r="14" spans="1:11" ht="27.75" customHeight="1" x14ac:dyDescent="0.25">
      <c r="A14" s="34" t="s">
        <v>18</v>
      </c>
      <c r="B14" s="29">
        <v>3</v>
      </c>
      <c r="C14" s="61" t="str">
        <f>IFERROR(VLOOKUP(B14,'[1]Validacion datos'!A2:B5,2,FALSE),"")</f>
        <v>DESARROLLO PRODUCTIVO</v>
      </c>
      <c r="D14" s="61"/>
      <c r="E14" s="61"/>
      <c r="F14" s="61"/>
      <c r="G14" s="61"/>
      <c r="H14" s="61"/>
      <c r="I14" s="61"/>
      <c r="J14" s="61"/>
    </row>
    <row r="15" spans="1:11" ht="26.25" customHeight="1" x14ac:dyDescent="0.25">
      <c r="A15" s="34" t="s">
        <v>19</v>
      </c>
      <c r="B15" s="30">
        <v>3.3</v>
      </c>
      <c r="C15" s="36" t="str">
        <f>IFERROR(VLOOKUP(B15,'[1]Validacion datos'!A8:B26,2,FALSE),"")</f>
        <v>Competitividad e innovavión en un ambiente favorable a la cooperación y la responsabilidad social</v>
      </c>
      <c r="D15" s="36"/>
      <c r="E15" s="36"/>
      <c r="F15" s="36"/>
      <c r="G15" s="36"/>
      <c r="H15" s="36"/>
      <c r="I15" s="36"/>
      <c r="J15" s="36"/>
    </row>
    <row r="16" spans="1:11" ht="32.25" customHeight="1" x14ac:dyDescent="0.25">
      <c r="A16" s="34" t="s">
        <v>20</v>
      </c>
      <c r="B16" s="31" t="s">
        <v>21</v>
      </c>
      <c r="C16" s="36" t="str">
        <f>IFERROR(VLOOKUP(B16,'[1]Validacion datos'!D8:E64,2,FALSE),"")</f>
        <v>Consolidar un sistema de educación superior de calidad, que responda a las necesidades del desarrollo de la Nación</v>
      </c>
      <c r="D16" s="36"/>
      <c r="E16" s="36"/>
      <c r="F16" s="36"/>
      <c r="G16" s="36"/>
      <c r="H16" s="36"/>
      <c r="I16" s="36"/>
      <c r="J16" s="36"/>
    </row>
    <row r="17" spans="1:11" ht="15.75" x14ac:dyDescent="0.25">
      <c r="A17" s="40" t="s">
        <v>22</v>
      </c>
      <c r="B17" s="41"/>
      <c r="C17" s="41"/>
      <c r="D17" s="41"/>
      <c r="E17" s="41"/>
      <c r="F17" s="41"/>
      <c r="G17" s="41"/>
      <c r="H17" s="41"/>
      <c r="I17" s="41"/>
      <c r="J17" s="42"/>
    </row>
    <row r="18" spans="1:11" ht="29.25" customHeight="1" x14ac:dyDescent="0.25">
      <c r="A18" s="34" t="s">
        <v>23</v>
      </c>
      <c r="B18" s="60" t="s">
        <v>24</v>
      </c>
      <c r="C18" s="60"/>
      <c r="D18" s="60"/>
      <c r="E18" s="60"/>
      <c r="F18" s="60"/>
      <c r="G18" s="60"/>
      <c r="H18" s="60"/>
      <c r="I18" s="60"/>
      <c r="J18" s="60"/>
    </row>
    <row r="19" spans="1:11" ht="72.75" customHeight="1" x14ac:dyDescent="0.25">
      <c r="A19" s="32" t="s">
        <v>25</v>
      </c>
      <c r="B19" s="60" t="s">
        <v>26</v>
      </c>
      <c r="C19" s="60"/>
      <c r="D19" s="60"/>
      <c r="E19" s="60"/>
      <c r="F19" s="60"/>
      <c r="G19" s="60"/>
      <c r="H19" s="60"/>
      <c r="I19" s="60"/>
      <c r="J19" s="60"/>
    </row>
    <row r="20" spans="1:11" ht="26.25" customHeight="1" x14ac:dyDescent="0.25">
      <c r="A20" s="32" t="s">
        <v>27</v>
      </c>
      <c r="B20" s="60" t="s">
        <v>28</v>
      </c>
      <c r="C20" s="60"/>
      <c r="D20" s="60"/>
      <c r="E20" s="60"/>
      <c r="F20" s="60"/>
      <c r="G20" s="60"/>
      <c r="H20" s="60"/>
      <c r="I20" s="60"/>
      <c r="J20" s="60"/>
    </row>
    <row r="21" spans="1:11" ht="65.25" customHeight="1" x14ac:dyDescent="0.25">
      <c r="A21" s="32" t="s">
        <v>29</v>
      </c>
      <c r="B21" s="60" t="s">
        <v>30</v>
      </c>
      <c r="C21" s="60"/>
      <c r="D21" s="60"/>
      <c r="E21" s="60"/>
      <c r="F21" s="60"/>
      <c r="G21" s="60"/>
      <c r="H21" s="60"/>
      <c r="I21" s="60"/>
      <c r="J21" s="60"/>
      <c r="K21" s="1"/>
    </row>
    <row r="22" spans="1:11" ht="15.75" x14ac:dyDescent="0.25">
      <c r="A22" s="40" t="s">
        <v>31</v>
      </c>
      <c r="B22" s="41"/>
      <c r="C22" s="41"/>
      <c r="D22" s="41"/>
      <c r="E22" s="41"/>
      <c r="F22" s="41"/>
      <c r="G22" s="41"/>
      <c r="H22" s="41"/>
      <c r="I22" s="41"/>
      <c r="J22" s="42"/>
    </row>
    <row r="23" spans="1:11" ht="15.75" x14ac:dyDescent="0.25">
      <c r="A23" s="43" t="s">
        <v>32</v>
      </c>
      <c r="B23" s="44"/>
      <c r="C23" s="44"/>
      <c r="D23" s="44"/>
      <c r="E23" s="44"/>
      <c r="F23" s="44"/>
      <c r="G23" s="44"/>
      <c r="H23" s="44"/>
      <c r="I23" s="44"/>
      <c r="J23" s="45"/>
      <c r="K23" s="1"/>
    </row>
    <row r="24" spans="1:11" ht="36" customHeight="1" x14ac:dyDescent="0.25">
      <c r="A24" s="62" t="s">
        <v>33</v>
      </c>
      <c r="B24" s="63"/>
      <c r="C24" s="64" t="s">
        <v>34</v>
      </c>
      <c r="D24" s="66"/>
      <c r="E24" s="66"/>
      <c r="F24" s="66" t="s">
        <v>35</v>
      </c>
      <c r="G24" s="66"/>
      <c r="H24" s="63"/>
      <c r="I24" s="64" t="s">
        <v>36</v>
      </c>
      <c r="J24" s="65"/>
    </row>
    <row r="25" spans="1:11" x14ac:dyDescent="0.25">
      <c r="A25" s="77"/>
      <c r="B25" s="78"/>
      <c r="C25" s="70"/>
      <c r="D25" s="71"/>
      <c r="E25" s="72"/>
      <c r="F25" s="70"/>
      <c r="G25" s="71"/>
      <c r="H25" s="72"/>
      <c r="I25" s="79" t="e">
        <f>+F25/C25</f>
        <v>#DIV/0!</v>
      </c>
      <c r="J25" s="80"/>
    </row>
    <row r="26" spans="1:11" ht="15.75" x14ac:dyDescent="0.25">
      <c r="A26" s="43" t="s">
        <v>37</v>
      </c>
      <c r="B26" s="44"/>
      <c r="C26" s="44"/>
      <c r="D26" s="44"/>
      <c r="E26" s="44"/>
      <c r="F26" s="44"/>
      <c r="G26" s="44"/>
      <c r="H26" s="44"/>
      <c r="I26" s="44"/>
      <c r="J26" s="45"/>
      <c r="K26" s="1"/>
    </row>
    <row r="27" spans="1:11" x14ac:dyDescent="0.25">
      <c r="A27" s="4"/>
      <c r="B27"/>
      <c r="C27" s="67" t="s">
        <v>38</v>
      </c>
      <c r="D27" s="68"/>
      <c r="E27" s="67" t="s">
        <v>39</v>
      </c>
      <c r="F27" s="68"/>
      <c r="G27" s="67" t="s">
        <v>40</v>
      </c>
      <c r="H27" s="67"/>
      <c r="I27" s="67" t="s">
        <v>41</v>
      </c>
      <c r="J27" s="69"/>
    </row>
    <row r="28" spans="1:11" ht="57" customHeight="1" x14ac:dyDescent="0.25">
      <c r="A28" s="6" t="s">
        <v>42</v>
      </c>
      <c r="B28" s="7" t="s">
        <v>43</v>
      </c>
      <c r="C28" s="7" t="s">
        <v>44</v>
      </c>
      <c r="D28" s="7" t="s">
        <v>45</v>
      </c>
      <c r="E28" s="7" t="s">
        <v>46</v>
      </c>
      <c r="F28" s="7" t="s">
        <v>47</v>
      </c>
      <c r="G28" s="7" t="s">
        <v>48</v>
      </c>
      <c r="H28" s="7" t="s">
        <v>49</v>
      </c>
      <c r="I28" s="7" t="s">
        <v>50</v>
      </c>
      <c r="J28" s="8" t="s">
        <v>51</v>
      </c>
    </row>
    <row r="29" spans="1:11" ht="60" x14ac:dyDescent="0.25">
      <c r="A29" s="28" t="s">
        <v>52</v>
      </c>
      <c r="B29" s="27" t="s">
        <v>53</v>
      </c>
      <c r="C29" s="26">
        <v>15039</v>
      </c>
      <c r="D29" s="9">
        <v>456590309</v>
      </c>
      <c r="E29" s="9">
        <v>4647</v>
      </c>
      <c r="F29" s="9">
        <v>108340005</v>
      </c>
      <c r="G29" s="9">
        <v>4798</v>
      </c>
      <c r="H29" s="9">
        <v>100152723.69</v>
      </c>
      <c r="I29" s="10">
        <f>Tabla1[[#This Row],[Física 
(E)]]/Tabla1[[#This Row],[Física
(C)]]</f>
        <v>1.0324940822035722</v>
      </c>
      <c r="J29" s="11">
        <f>Tabla1[[#This Row],[Financiera 
 (F)]]/Tabla1[[#This Row],[Financiera
(D)]]</f>
        <v>0.9244297495648075</v>
      </c>
    </row>
    <row r="30" spans="1:11" x14ac:dyDescent="0.25">
      <c r="A30" s="12"/>
      <c r="B30" s="13"/>
      <c r="C30" s="14"/>
      <c r="D30" s="15"/>
      <c r="E30" s="15"/>
      <c r="F30" s="15"/>
      <c r="G30" s="16"/>
      <c r="H30" s="15"/>
      <c r="I30" s="10"/>
      <c r="J30" s="11"/>
    </row>
    <row r="31" spans="1:11" x14ac:dyDescent="0.25">
      <c r="A31" s="4"/>
      <c r="B31"/>
      <c r="C31" s="67" t="s">
        <v>38</v>
      </c>
      <c r="D31" s="68"/>
      <c r="E31" s="67" t="s">
        <v>39</v>
      </c>
      <c r="F31" s="68"/>
      <c r="G31" s="67" t="s">
        <v>40</v>
      </c>
      <c r="H31" s="67"/>
      <c r="I31" s="67" t="s">
        <v>41</v>
      </c>
      <c r="J31" s="69"/>
    </row>
    <row r="32" spans="1:11" ht="38.25" x14ac:dyDescent="0.25">
      <c r="A32" s="6" t="s">
        <v>42</v>
      </c>
      <c r="B32" s="7" t="s">
        <v>43</v>
      </c>
      <c r="C32" s="7" t="s">
        <v>44</v>
      </c>
      <c r="D32" s="7" t="s">
        <v>45</v>
      </c>
      <c r="E32" s="7" t="s">
        <v>46</v>
      </c>
      <c r="F32" s="7" t="s">
        <v>47</v>
      </c>
      <c r="G32" s="7" t="s">
        <v>48</v>
      </c>
      <c r="H32" s="7" t="s">
        <v>49</v>
      </c>
      <c r="I32" s="7" t="s">
        <v>50</v>
      </c>
      <c r="J32" s="8" t="s">
        <v>51</v>
      </c>
    </row>
    <row r="33" spans="1:11" ht="60" x14ac:dyDescent="0.25">
      <c r="A33" s="28" t="s">
        <v>54</v>
      </c>
      <c r="B33" s="27" t="s">
        <v>55</v>
      </c>
      <c r="C33" s="26">
        <v>5837</v>
      </c>
      <c r="D33" s="9">
        <v>277570938</v>
      </c>
      <c r="E33" s="9">
        <v>900</v>
      </c>
      <c r="F33" s="9">
        <v>40977557</v>
      </c>
      <c r="G33" s="9">
        <v>1361</v>
      </c>
      <c r="H33" s="9">
        <v>27288380.43</v>
      </c>
      <c r="I33" s="10">
        <f>+Tabla13[[#This Row],[Física 
(E)]]/Tabla13[[#This Row],[Física
(C)]]</f>
        <v>1.5122222222222221</v>
      </c>
      <c r="J33" s="11">
        <f>+Tabla13[[#This Row],[Financiera 
 (F)]]/Tabla13[[#This Row],[Financiera
(D)]]</f>
        <v>0.66593478059221534</v>
      </c>
      <c r="K33" s="88"/>
    </row>
    <row r="34" spans="1:11" x14ac:dyDescent="0.25">
      <c r="A34" s="12"/>
      <c r="B34" s="13"/>
      <c r="C34" s="14"/>
      <c r="D34" s="15"/>
      <c r="E34" s="15"/>
      <c r="F34" s="15"/>
      <c r="G34" s="16"/>
      <c r="H34" s="15"/>
      <c r="I34" s="10"/>
      <c r="J34" s="11"/>
    </row>
    <row r="35" spans="1:11" ht="15.75" x14ac:dyDescent="0.25">
      <c r="A35" s="40" t="s">
        <v>56</v>
      </c>
      <c r="B35" s="41"/>
      <c r="C35" s="41"/>
      <c r="D35" s="41"/>
      <c r="E35" s="41"/>
      <c r="F35" s="41"/>
      <c r="G35" s="41"/>
      <c r="H35" s="41"/>
      <c r="I35" s="41"/>
      <c r="J35" s="42"/>
    </row>
    <row r="36" spans="1:11" ht="15.75" x14ac:dyDescent="0.25">
      <c r="A36" s="43" t="s">
        <v>57</v>
      </c>
      <c r="B36" s="44"/>
      <c r="C36" s="44"/>
      <c r="D36" s="44"/>
      <c r="E36" s="44"/>
      <c r="F36" s="44"/>
      <c r="G36" s="44"/>
      <c r="H36" s="44"/>
      <c r="I36" s="44"/>
      <c r="J36" s="45"/>
      <c r="K36" s="1"/>
    </row>
    <row r="37" spans="1:11" ht="25.5" customHeight="1" x14ac:dyDescent="0.25">
      <c r="A37" s="35" t="s">
        <v>58</v>
      </c>
      <c r="B37" s="85" t="s">
        <v>52</v>
      </c>
      <c r="C37" s="86"/>
      <c r="D37" s="86"/>
      <c r="E37" s="86"/>
      <c r="F37" s="86"/>
      <c r="G37" s="86"/>
      <c r="H37" s="86"/>
      <c r="I37" s="86"/>
      <c r="J37" s="87"/>
    </row>
    <row r="38" spans="1:11" ht="61.5" customHeight="1" x14ac:dyDescent="0.25">
      <c r="A38" s="35" t="s">
        <v>59</v>
      </c>
      <c r="B38" s="84" t="s">
        <v>60</v>
      </c>
      <c r="C38" s="84"/>
      <c r="D38" s="84"/>
      <c r="E38" s="84"/>
      <c r="F38" s="84"/>
      <c r="G38" s="84"/>
      <c r="H38" s="84"/>
      <c r="I38" s="84"/>
      <c r="J38" s="84"/>
    </row>
    <row r="39" spans="1:11" ht="52.5" customHeight="1" x14ac:dyDescent="0.25">
      <c r="A39" s="35" t="s">
        <v>61</v>
      </c>
      <c r="B39" s="84" t="s">
        <v>67</v>
      </c>
      <c r="C39" s="84"/>
      <c r="D39" s="84"/>
      <c r="E39" s="84"/>
      <c r="F39" s="84"/>
      <c r="G39" s="84"/>
      <c r="H39" s="84"/>
      <c r="I39" s="84"/>
      <c r="J39" s="84"/>
    </row>
    <row r="40" spans="1:11" ht="100.5" customHeight="1" x14ac:dyDescent="0.25">
      <c r="A40" s="35" t="s">
        <v>62</v>
      </c>
      <c r="B40" s="84" t="s">
        <v>69</v>
      </c>
      <c r="C40" s="84"/>
      <c r="D40" s="84"/>
      <c r="E40" s="84"/>
      <c r="F40" s="84"/>
      <c r="G40" s="84"/>
      <c r="H40" s="84"/>
      <c r="I40" s="84"/>
      <c r="J40" s="84"/>
    </row>
    <row r="41" spans="1:11" ht="17.25" customHeight="1" x14ac:dyDescent="0.25">
      <c r="A41" s="81"/>
      <c r="B41" s="82"/>
      <c r="C41" s="82"/>
      <c r="D41" s="82"/>
      <c r="E41" s="82"/>
      <c r="F41" s="82"/>
      <c r="G41" s="82"/>
      <c r="H41" s="82"/>
      <c r="I41" s="82"/>
      <c r="J41" s="83"/>
    </row>
    <row r="42" spans="1:11" ht="25.5" customHeight="1" x14ac:dyDescent="0.25">
      <c r="A42" s="35" t="s">
        <v>58</v>
      </c>
      <c r="B42" s="60" t="s">
        <v>54</v>
      </c>
      <c r="C42" s="60"/>
      <c r="D42" s="60"/>
      <c r="E42" s="60"/>
      <c r="F42" s="60"/>
      <c r="G42" s="60"/>
      <c r="H42" s="60"/>
      <c r="I42" s="60"/>
      <c r="J42" s="60"/>
    </row>
    <row r="43" spans="1:11" ht="57.75" customHeight="1" x14ac:dyDescent="0.25">
      <c r="A43" s="35" t="s">
        <v>59</v>
      </c>
      <c r="B43" s="84" t="s">
        <v>63</v>
      </c>
      <c r="C43" s="84"/>
      <c r="D43" s="84"/>
      <c r="E43" s="84"/>
      <c r="F43" s="84"/>
      <c r="G43" s="84"/>
      <c r="H43" s="84"/>
      <c r="I43" s="84"/>
      <c r="J43" s="84"/>
    </row>
    <row r="44" spans="1:11" ht="55.5" customHeight="1" x14ac:dyDescent="0.25">
      <c r="A44" s="35" t="s">
        <v>61</v>
      </c>
      <c r="B44" s="84" t="s">
        <v>68</v>
      </c>
      <c r="C44" s="84"/>
      <c r="D44" s="84"/>
      <c r="E44" s="84"/>
      <c r="F44" s="84"/>
      <c r="G44" s="84"/>
      <c r="H44" s="84"/>
      <c r="I44" s="84"/>
      <c r="J44" s="84"/>
    </row>
    <row r="45" spans="1:11" ht="171" customHeight="1" x14ac:dyDescent="0.25">
      <c r="A45" s="35" t="s">
        <v>62</v>
      </c>
      <c r="B45" s="84" t="s">
        <v>72</v>
      </c>
      <c r="C45" s="84"/>
      <c r="D45" s="84"/>
      <c r="E45" s="84"/>
      <c r="F45" s="84"/>
      <c r="G45" s="84"/>
      <c r="H45" s="84"/>
      <c r="I45" s="84"/>
      <c r="J45" s="84"/>
    </row>
    <row r="46" spans="1:11" ht="15.75" x14ac:dyDescent="0.25">
      <c r="A46" s="40" t="s">
        <v>64</v>
      </c>
      <c r="B46" s="41"/>
      <c r="C46" s="41"/>
      <c r="D46" s="41"/>
      <c r="E46" s="41"/>
      <c r="F46" s="41"/>
      <c r="G46" s="41"/>
      <c r="H46" s="41"/>
      <c r="I46" s="41"/>
      <c r="J46" s="42"/>
    </row>
    <row r="47" spans="1:11" ht="15.75" x14ac:dyDescent="0.25">
      <c r="A47" s="73" t="s">
        <v>65</v>
      </c>
      <c r="B47" s="74"/>
      <c r="C47" s="74"/>
      <c r="D47" s="74"/>
      <c r="E47" s="74"/>
      <c r="F47" s="74"/>
      <c r="G47" s="74"/>
      <c r="H47" s="74"/>
      <c r="I47" s="74"/>
      <c r="J47" s="75"/>
      <c r="K47" s="1"/>
    </row>
    <row r="48" spans="1:11" ht="65.25" customHeight="1" x14ac:dyDescent="0.25">
      <c r="A48" s="89" t="s">
        <v>70</v>
      </c>
      <c r="B48" s="90"/>
      <c r="C48" s="90"/>
      <c r="D48" s="90"/>
      <c r="E48" s="90"/>
      <c r="F48" s="90"/>
      <c r="G48" s="90"/>
      <c r="H48" s="90"/>
      <c r="I48" s="90"/>
      <c r="J48" s="91"/>
    </row>
    <row r="49" spans="1:10" ht="27.75" customHeight="1" x14ac:dyDescent="0.25">
      <c r="A49" s="20"/>
      <c r="B49" s="20"/>
      <c r="C49" s="20"/>
      <c r="D49" s="20"/>
      <c r="E49" s="20"/>
      <c r="F49" s="20"/>
      <c r="G49" s="20"/>
      <c r="H49" s="20"/>
      <c r="I49" s="20"/>
      <c r="J49" s="20"/>
    </row>
    <row r="50" spans="1:10" ht="30.75" customHeight="1" x14ac:dyDescent="0.25">
      <c r="A50" s="76" t="s">
        <v>66</v>
      </c>
      <c r="B50" s="76"/>
      <c r="C50" s="76"/>
      <c r="D50" s="76"/>
      <c r="E50" s="76"/>
      <c r="F50" s="76"/>
      <c r="G50" s="76"/>
      <c r="H50" s="76"/>
      <c r="I50" s="76"/>
      <c r="J50" s="76"/>
    </row>
    <row r="56" spans="1:10" x14ac:dyDescent="0.25">
      <c r="I56" s="88"/>
    </row>
    <row r="57" spans="1:10" x14ac:dyDescent="0.25">
      <c r="I57" s="88"/>
    </row>
    <row r="59" spans="1:10" x14ac:dyDescent="0.25">
      <c r="I59" s="88"/>
    </row>
  </sheetData>
  <mergeCells count="57">
    <mergeCell ref="B43:J43"/>
    <mergeCell ref="B44:J44"/>
    <mergeCell ref="B45:J45"/>
    <mergeCell ref="A41:J41"/>
    <mergeCell ref="C31:D31"/>
    <mergeCell ref="E31:F31"/>
    <mergeCell ref="G31:H31"/>
    <mergeCell ref="I31:J31"/>
    <mergeCell ref="B42:J42"/>
    <mergeCell ref="A46:J46"/>
    <mergeCell ref="A47:J47"/>
    <mergeCell ref="A48:J48"/>
    <mergeCell ref="A50:J50"/>
    <mergeCell ref="B9:J9"/>
    <mergeCell ref="B10:J10"/>
    <mergeCell ref="B21:J21"/>
    <mergeCell ref="A35:J35"/>
    <mergeCell ref="A36:J36"/>
    <mergeCell ref="B37:J37"/>
    <mergeCell ref="B38:J38"/>
    <mergeCell ref="B39:J39"/>
    <mergeCell ref="B40:J40"/>
    <mergeCell ref="A25:B25"/>
    <mergeCell ref="I25:J25"/>
    <mergeCell ref="A26:J26"/>
    <mergeCell ref="C27:D27"/>
    <mergeCell ref="G27:H27"/>
    <mergeCell ref="I27:J27"/>
    <mergeCell ref="C25:E25"/>
    <mergeCell ref="F25:H25"/>
    <mergeCell ref="E27:F27"/>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s>
  <phoneticPr fontId="21" type="noConversion"/>
  <dataValidations count="16">
    <dataValidation allowBlank="1" showInputMessage="1" showErrorMessage="1" prompt="Monto ejecutado en el trimestre" sqref="H28:H30 H32:H34" xr:uid="{00000000-0002-0000-0000-000000000000}"/>
    <dataValidation allowBlank="1" showInputMessage="1" showErrorMessage="1" prompt="Meta alcanzada en el trimestre" sqref="G28:G30 G32:G34" xr:uid="{00000000-0002-0000-0000-000001000000}"/>
    <dataValidation allowBlank="1" showInputMessage="1" showErrorMessage="1" prompt="Monto presupuestado para el producto" sqref="D28:D30 F28:F29 E29 E30:F30 D32:D34 F32:F33 E33 E34:F34" xr:uid="{00000000-0002-0000-0000-000002000000}"/>
    <dataValidation allowBlank="1" showInputMessage="1" showErrorMessage="1" prompt="Meta anual del indicador" sqref="E28 C28:C30 E32 C32:C34" xr:uid="{00000000-0002-0000-0000-000003000000}"/>
    <dataValidation allowBlank="1" showInputMessage="1" showErrorMessage="1" prompt="Nombre del indicador" sqref="B28:B30 B32:B34" xr:uid="{00000000-0002-0000-0000-000004000000}"/>
    <dataValidation allowBlank="1" showInputMessage="1" showErrorMessage="1" prompt="Nombre de cada producto" sqref="A28:A30 A32:A34" xr:uid="{00000000-0002-0000-0000-000005000000}"/>
    <dataValidation allowBlank="1" showInputMessage="1" showErrorMessage="1" prompt="¿En qué consiste el programa?" sqref="B19:J19" xr:uid="{00000000-0002-0000-0000-000006000000}"/>
    <dataValidation allowBlank="1" showInputMessage="1" showErrorMessage="1" prompt="Presupuesto del programa" sqref="A25:C25 F25" xr:uid="{00000000-0002-0000-0000-000007000000}"/>
    <dataValidation allowBlank="1" showInputMessage="1" showErrorMessage="1" prompt="Oportunidades de mejora identificadas" sqref="A48:A49 B49:J49" xr:uid="{00000000-0002-0000-0000-000008000000}"/>
    <dataValidation allowBlank="1" showInputMessage="1" showErrorMessage="1" prompt="De existir desvío, explicar razones." sqref="B45:J45 B40:J40" xr:uid="{00000000-0002-0000-0000-000009000000}"/>
    <dataValidation allowBlank="1" showInputMessage="1" showErrorMessage="1" prompt="1. Describir lo plasmado en el presupuesto_x000a_2. Describir lo alcanzado en términos financieros y de producción " sqref="B39:J39 B44:J44" xr:uid="{00000000-0002-0000-0000-00000A000000}"/>
    <dataValidation allowBlank="1" showInputMessage="1" showErrorMessage="1" prompt="¿En qué consiste el producto? su objetivo" sqref="B38:J38 B43:J43" xr:uid="{00000000-0002-0000-0000-00000B000000}"/>
    <dataValidation allowBlank="1" showInputMessage="1" showErrorMessage="1" prompt="Nombre del producto" sqref="B37:J37 B42:J42" xr:uid="{00000000-0002-0000-0000-00000C000000}"/>
    <dataValidation allowBlank="1" showInputMessage="1" showErrorMessage="1" prompt="¿A quién va dirigido el programa?, ¿qué característica tiene esta población que requiere ser beneficiada?" sqref="B20:J20" xr:uid="{00000000-0002-0000-0000-00000D000000}"/>
    <dataValidation allowBlank="1" showInputMessage="1" prompt="Nombre del capítulo" sqref="B8:J10" xr:uid="{00000000-0002-0000-0000-00000E000000}"/>
    <dataValidation allowBlank="1" sqref="A8" xr:uid="{00000000-0002-0000-0000-00000F000000}"/>
  </dataValidations>
  <pageMargins left="0.7" right="0.7" top="0.75" bottom="0.75" header="0.3" footer="0.3"/>
  <pageSetup scale="65" orientation="portrait" r:id="rId1"/>
  <ignoredErrors>
    <ignoredError sqref="I33" unlockedFormula="1"/>
  </ignoredErrors>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266B00A3A1C1541988BA89CD507680B" ma:contentTypeVersion="15" ma:contentTypeDescription="Crear nuevo documento." ma:contentTypeScope="" ma:versionID="859ea5891fbbf0842544cae166c51d89">
  <xsd:schema xmlns:xsd="http://www.w3.org/2001/XMLSchema" xmlns:xs="http://www.w3.org/2001/XMLSchema" xmlns:p="http://schemas.microsoft.com/office/2006/metadata/properties" xmlns:ns3="70eaeefc-522a-4fa6-915e-5af3027105ce" xmlns:ns4="fe3bd4a0-31cb-4b55-83a5-4660f9b2f3e9" targetNamespace="http://schemas.microsoft.com/office/2006/metadata/properties" ma:root="true" ma:fieldsID="e7ebc9d701104a849f885db43c247533" ns3:_="" ns4:_="">
    <xsd:import namespace="70eaeefc-522a-4fa6-915e-5af3027105ce"/>
    <xsd:import namespace="fe3bd4a0-31cb-4b55-83a5-4660f9b2f3e9"/>
    <xsd:element name="properties">
      <xsd:complexType>
        <xsd:sequence>
          <xsd:element name="documentManagement">
            <xsd:complexType>
              <xsd:all>
                <xsd:element ref="ns3:SharedWithDetails" minOccurs="0"/>
                <xsd:element ref="ns3:SharingHintHash" minOccurs="0"/>
                <xsd:element ref="ns3:SharedWithUsers" minOccurs="0"/>
                <xsd:element ref="ns4:MediaServiceMetadata" minOccurs="0"/>
                <xsd:element ref="ns4:MediaServiceFastMetadata" minOccurs="0"/>
                <xsd:element ref="ns4:MediaLengthInSeconds" minOccurs="0"/>
                <xsd:element ref="ns4:MediaServiceDateTaken"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4:MediaServiceOCR" minOccurs="0"/>
                <xsd:element ref="ns4:MediaServiceLocation"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eaeefc-522a-4fa6-915e-5af3027105ce" elementFormDefault="qualified">
    <xsd:import namespace="http://schemas.microsoft.com/office/2006/documentManagement/types"/>
    <xsd:import namespace="http://schemas.microsoft.com/office/infopath/2007/PartnerControls"/>
    <xsd:element name="SharedWithDetails" ma:index="8" nillable="true" ma:displayName="Detalles de uso compartido" ma:internalName="SharedWithDetails" ma:readOnly="true">
      <xsd:simpleType>
        <xsd:restriction base="dms:Note">
          <xsd:maxLength value="255"/>
        </xsd:restriction>
      </xsd:simpleType>
    </xsd:element>
    <xsd:element name="SharingHintHash" ma:index="9" nillable="true" ma:displayName="Hash de la sugerencia para compartir" ma:hidden="true" ma:internalName="SharingHintHash" ma:readOnly="true">
      <xsd:simpleType>
        <xsd:restriction base="dms:Text"/>
      </xsd:simpleType>
    </xsd:element>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e3bd4a0-31cb-4b55-83a5-4660f9b2f3e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fe3bd4a0-31cb-4b55-83a5-4660f9b2f3e9" xsi:nil="true"/>
  </documentManagement>
</p:properties>
</file>

<file path=customXml/itemProps1.xml><?xml version="1.0" encoding="utf-8"?>
<ds:datastoreItem xmlns:ds="http://schemas.openxmlformats.org/officeDocument/2006/customXml" ds:itemID="{E026150E-8029-42BB-804E-02430A17AF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eaeefc-522a-4fa6-915e-5af3027105ce"/>
    <ds:schemaRef ds:uri="fe3bd4a0-31cb-4b55-83a5-4660f9b2f3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9CBA2E-8E77-496A-BDF4-91678BFE675B}">
  <ds:schemaRefs>
    <ds:schemaRef ds:uri="http://schemas.microsoft.com/sharepoint/v3/contenttype/forms"/>
  </ds:schemaRefs>
</ds:datastoreItem>
</file>

<file path=customXml/itemProps3.xml><?xml version="1.0" encoding="utf-8"?>
<ds:datastoreItem xmlns:ds="http://schemas.openxmlformats.org/officeDocument/2006/customXml" ds:itemID="{C14027E3-7DB9-44D6-8EA2-43015411F48A}">
  <ds:schemaRefs>
    <ds:schemaRef ds:uri="70eaeefc-522a-4fa6-915e-5af3027105ce"/>
    <ds:schemaRef ds:uri="http://purl.org/dc/terms/"/>
    <ds:schemaRef ds:uri="fe3bd4a0-31cb-4b55-83a5-4660f9b2f3e9"/>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Espaillat A.</dc:creator>
  <cp:keywords/>
  <dc:description/>
  <cp:lastModifiedBy>Vanessa Helen Rodríguez</cp:lastModifiedBy>
  <cp:revision/>
  <dcterms:created xsi:type="dcterms:W3CDTF">2021-03-22T15:50:10Z</dcterms:created>
  <dcterms:modified xsi:type="dcterms:W3CDTF">2023-04-12T20:52:04Z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0x0101009266B00A3A1C1541988BA89CD507680B</vt:lpwstr>
  </property>
</Properties>
</file>