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ntero\Desktop\"/>
    </mc:Choice>
  </mc:AlternateContent>
  <xr:revisionPtr revIDLastSave="0" documentId="8_{EA588801-B72E-4DF9-A507-B2FBB5E15BA4}" xr6:coauthVersionLast="47" xr6:coauthVersionMax="47" xr10:uidLastSave="{00000000-0000-0000-0000-000000000000}"/>
  <bookViews>
    <workbookView xWindow="-120" yWindow="-120" windowWidth="29040" windowHeight="15720" tabRatio="643" firstSheet="1" activeTab="2" xr2:uid="{00000000-000D-0000-FFFF-FFFF00000000}"/>
  </bookViews>
  <sheets>
    <sheet name="Ingresos y Egresos Octubre" sheetId="1" state="hidden" r:id="rId1"/>
    <sheet name="Gráfico1" sheetId="5" r:id="rId2"/>
    <sheet name="Ingresos y Egresos Enero 2025" sheetId="3" r:id="rId3"/>
    <sheet name="resumen objetale" sheetId="2" state="hidden" r:id="rId4"/>
  </sheets>
  <definedNames>
    <definedName name="_xlnm._FilterDatabase" localSheetId="2" hidden="1">'Ingresos y Egresos Enero 2025'!$A$7:$P$45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Enero 2025'!$A$1:$P$48</definedName>
    <definedName name="_xlnm.Print_Area" localSheetId="0">'Ingresos y Egresos Octubre'!$A$1:$Q$238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3" l="1"/>
  <c r="O15" i="3"/>
  <c r="P8" i="3" l="1"/>
  <c r="P47" i="3"/>
  <c r="N25" i="3"/>
  <c r="N9" i="3"/>
  <c r="H9" i="3" l="1"/>
  <c r="E15" i="3" l="1"/>
  <c r="E9" i="3"/>
  <c r="K15" i="3" l="1"/>
  <c r="P16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O48" i="3" l="1"/>
  <c r="O50" i="3" s="1"/>
  <c r="N37" i="3"/>
  <c r="P33" i="3"/>
  <c r="P32" i="3"/>
  <c r="P31" i="3"/>
  <c r="P30" i="3"/>
  <c r="P29" i="3"/>
  <c r="P28" i="3"/>
  <c r="P27" i="3"/>
  <c r="P26" i="3"/>
  <c r="P24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s="1"/>
  <c r="M34" i="3" l="1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25" i="3"/>
  <c r="K34" i="3"/>
  <c r="K37" i="3"/>
  <c r="K48" i="3" s="1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 s="1"/>
  <c r="F48" i="3" l="1"/>
  <c r="F50" i="3" s="1"/>
  <c r="L48" i="3"/>
  <c r="L50" i="3" s="1"/>
  <c r="I48" i="3"/>
  <c r="I50" i="3" s="1"/>
  <c r="H48" i="3"/>
  <c r="H50" i="3" s="1"/>
  <c r="E48" i="3"/>
  <c r="E50" i="3" s="1"/>
  <c r="P34" i="3"/>
  <c r="D48" i="3"/>
  <c r="J48" i="3"/>
  <c r="J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<sst xmlns="http://schemas.openxmlformats.org/spreadsheetml/2006/main" count="1026" uniqueCount="472">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</sst>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9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Alignment="1">
      <alignment horizontal="left" vertical="top"/>
    </xf>
    <xf numFmtId="43" fontId="5" fillId="0" borderId="0" xfId="0" applyNumberFormat="1" applyFont="1" applyAlignment="1">
      <alignment vertical="top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Enero 2025'!$C$7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Enero 2025'!$D$7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2025'!$D$8:$D$45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26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Enero 2025'!$E$7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2025'!$E$8:$E$45</c:f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Enero 2025'!$F$7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2025'!$F$8:$F$45</c:f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Enero 2025'!$G$7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2025'!$G$8:$G$45</c:f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Enero 2025'!$H$7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2025'!$H$8:$H$45</c:f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Enero 2025'!$I$7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2025'!$I$8:$I$45</c:f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Enero 2025'!$J$7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2025'!$J$8:$J$45</c:f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Enero 2025'!$K$7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2025'!$K$8:$K$45</c:f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Enero 2025'!$L$7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2025'!$L$8:$L$45</c:f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Enero 2025'!$M$7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2025'!$M$8:$M$45</c:f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Enero 2025'!$N$7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2025'!$N$8:$N$45</c:f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Enero 2025'!$P$7</c:f>
              <c:strCache>
                <c:ptCount val="1"/>
                <c:pt idx="0">
                  <c:v> Total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Enero 2025'!$A$8:$B$45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Enero 2025'!$P$8:$P$45</c:f>
              <c:numCache>
                <c:formatCode>_("$"* #,##0.00_);_("$"* \(#,##0.00\);_("$"* "-"??_);_(@_)</c:formatCode>
                <c:ptCount val="38"/>
                <c:pt idx="0">
                  <c:v>49937961.600000001</c:v>
                </c:pt>
                <c:pt idx="1">
                  <c:v>38707508.630000003</c:v>
                </c:pt>
                <c:pt idx="2">
                  <c:v>32300031.300000001</c:v>
                </c:pt>
                <c:pt idx="3">
                  <c:v>1488975.43</c:v>
                </c:pt>
                <c:pt idx="4">
                  <c:v>0</c:v>
                </c:pt>
                <c:pt idx="5">
                  <c:v>0</c:v>
                </c:pt>
                <c:pt idx="6">
                  <c:v>4918501.9000000004</c:v>
                </c:pt>
                <c:pt idx="7">
                  <c:v>11230452.969999999</c:v>
                </c:pt>
                <c:pt idx="8">
                  <c:v>9327316.4399999995</c:v>
                </c:pt>
                <c:pt idx="9">
                  <c:v>0</c:v>
                </c:pt>
                <c:pt idx="10">
                  <c:v>353800</c:v>
                </c:pt>
                <c:pt idx="11">
                  <c:v>0</c:v>
                </c:pt>
                <c:pt idx="12">
                  <c:v>984892.86</c:v>
                </c:pt>
                <c:pt idx="13">
                  <c:v>330051.42</c:v>
                </c:pt>
                <c:pt idx="14">
                  <c:v>134392.25</c:v>
                </c:pt>
                <c:pt idx="15">
                  <c:v>0</c:v>
                </c:pt>
                <c:pt idx="16">
                  <c:v>100000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6"/>
      <c r="J1" s="34"/>
      <c r="K1" s="34"/>
      <c r="L1" s="34"/>
      <c r="M1" s="34"/>
      <c r="N1" s="34"/>
      <c r="O1" s="34"/>
      <c r="P1" s="34"/>
    </row>
    <row r="2" spans="1:17" x14ac:dyDescent="0.2">
      <c r="B2" s="95" t="s">
        <v>432</v>
      </c>
      <c r="C2" s="95"/>
      <c r="D2" s="95"/>
      <c r="E2" s="95"/>
      <c r="F2" s="95"/>
      <c r="G2" s="95"/>
      <c r="H2" s="95"/>
      <c r="I2" s="95"/>
      <c r="J2" s="35"/>
      <c r="K2" s="35"/>
      <c r="L2" s="35"/>
      <c r="M2" s="35"/>
      <c r="N2" s="35"/>
      <c r="O2" s="35"/>
      <c r="P2" s="35"/>
    </row>
    <row r="3" spans="1:17" x14ac:dyDescent="0.2">
      <c r="B3" s="95" t="s">
        <v>456</v>
      </c>
      <c r="C3" s="95"/>
      <c r="D3" s="95"/>
      <c r="E3" s="95"/>
      <c r="F3" s="95"/>
      <c r="G3" s="95"/>
      <c r="H3" s="95"/>
      <c r="I3" s="95"/>
      <c r="J3" s="50"/>
      <c r="K3" s="35"/>
      <c r="L3" s="35"/>
      <c r="M3" s="35"/>
      <c r="N3" s="35"/>
      <c r="O3" s="35"/>
      <c r="P3" s="35"/>
    </row>
    <row r="4" spans="1:17" x14ac:dyDescent="0.2">
      <c r="B4" s="95" t="s">
        <v>434</v>
      </c>
      <c r="C4" s="95"/>
      <c r="D4" s="95"/>
      <c r="E4" s="95"/>
      <c r="F4" s="95"/>
      <c r="G4" s="95"/>
      <c r="H4" s="95"/>
      <c r="I4" s="95"/>
      <c r="J4" s="35"/>
      <c r="K4" s="35"/>
      <c r="L4" s="35"/>
      <c r="M4" s="35"/>
      <c r="N4" s="35"/>
      <c r="O4" s="35"/>
      <c r="P4" s="35"/>
    </row>
    <row r="5" spans="1:17" x14ac:dyDescent="0.2">
      <c r="B5" s="95" t="s">
        <v>435</v>
      </c>
      <c r="C5" s="95"/>
      <c r="D5" s="95"/>
      <c r="E5" s="95"/>
      <c r="F5" s="95"/>
      <c r="G5" s="95"/>
      <c r="H5" s="95"/>
      <c r="I5" s="95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tabSelected="1" zoomScale="85" zoomScaleNormal="85" workbookViewId="0">
      <selection activeCell="S10" sqref="S10"/>
    </sheetView>
  </sheetViews>
  <sheetFormatPr baseColWidth="10" defaultColWidth="9.33203125" defaultRowHeight="15" x14ac:dyDescent="0.2"/>
  <cols>
    <col min="1" max="1" width="24.33203125" style="3" bestFit="1" customWidth="1"/>
    <col min="2" max="2" width="49.6640625" style="3" customWidth="1"/>
    <col min="3" max="3" width="27.5" style="50" hidden="1" customWidth="1"/>
    <col min="4" max="4" width="32.5" style="3" bestFit="1" customWidth="1"/>
    <col min="5" max="5" width="32.5" style="10" hidden="1" customWidth="1"/>
    <col min="6" max="10" width="21.6640625" style="7" hidden="1" customWidth="1"/>
    <col min="11" max="12" width="21.6640625" style="88" hidden="1" customWidth="1"/>
    <col min="13" max="13" width="24.1640625" style="7" hidden="1" customWidth="1"/>
    <col min="14" max="15" width="27.6640625" style="7" hidden="1" customWidth="1"/>
    <col min="16" max="16" width="20.1640625" style="88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7" t="s">
        <v>431</v>
      </c>
      <c r="C1" s="97"/>
      <c r="D1" s="97"/>
      <c r="E1" s="97"/>
      <c r="F1" s="97"/>
      <c r="G1" s="97"/>
      <c r="H1" s="97"/>
      <c r="I1" s="34"/>
      <c r="J1" s="34"/>
      <c r="K1" s="86"/>
      <c r="L1" s="86"/>
      <c r="M1" s="34"/>
      <c r="N1" s="34"/>
      <c r="O1" s="34"/>
    </row>
    <row r="2" spans="1:16" x14ac:dyDescent="0.2">
      <c r="A2" s="7"/>
      <c r="B2" s="95" t="s">
        <v>432</v>
      </c>
      <c r="C2" s="95"/>
      <c r="D2" s="95"/>
      <c r="E2" s="95"/>
      <c r="F2" s="95"/>
      <c r="G2" s="95"/>
      <c r="H2" s="95"/>
      <c r="I2" s="35"/>
      <c r="J2" s="35"/>
      <c r="K2" s="87"/>
      <c r="L2" s="87"/>
      <c r="M2" s="35"/>
      <c r="N2" s="35"/>
      <c r="O2" s="35"/>
    </row>
    <row r="3" spans="1:16" x14ac:dyDescent="0.2">
      <c r="A3" s="7"/>
      <c r="B3" s="95" t="s">
        <v>471</v>
      </c>
      <c r="C3" s="95"/>
      <c r="D3" s="95"/>
      <c r="E3" s="95"/>
      <c r="F3" s="95"/>
      <c r="G3" s="95"/>
      <c r="H3" s="95"/>
      <c r="I3" s="35"/>
      <c r="J3" s="35"/>
      <c r="K3" s="87"/>
      <c r="L3" s="87"/>
      <c r="M3" s="35"/>
      <c r="N3" s="35"/>
      <c r="O3" s="35"/>
    </row>
    <row r="4" spans="1:16" x14ac:dyDescent="0.2">
      <c r="B4" s="95" t="s">
        <v>434</v>
      </c>
      <c r="C4" s="95"/>
      <c r="D4" s="95"/>
      <c r="E4" s="95"/>
      <c r="F4" s="95"/>
      <c r="G4" s="95"/>
      <c r="H4" s="95"/>
      <c r="I4" s="35"/>
      <c r="J4" s="35"/>
      <c r="K4" s="87"/>
      <c r="L4" s="87"/>
      <c r="M4" s="35"/>
      <c r="N4" s="35"/>
      <c r="O4" s="35"/>
    </row>
    <row r="5" spans="1:16" x14ac:dyDescent="0.2">
      <c r="A5" s="7"/>
      <c r="B5" s="95" t="s">
        <v>435</v>
      </c>
      <c r="C5" s="95"/>
      <c r="D5" s="95"/>
      <c r="E5" s="95"/>
      <c r="F5" s="95"/>
      <c r="G5" s="95"/>
      <c r="H5" s="95"/>
      <c r="I5" s="35"/>
      <c r="J5" s="35"/>
      <c r="K5" s="87"/>
      <c r="L5" s="87"/>
      <c r="M5" s="35"/>
      <c r="N5" s="35"/>
      <c r="O5" s="35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89" t="s">
        <v>447</v>
      </c>
      <c r="L7" s="89" t="s">
        <v>450</v>
      </c>
      <c r="M7" s="72" t="s">
        <v>457</v>
      </c>
      <c r="N7" s="72" t="s">
        <v>462</v>
      </c>
      <c r="O7" s="72" t="s">
        <v>461</v>
      </c>
      <c r="P7" s="93" t="s">
        <v>1</v>
      </c>
    </row>
    <row r="8" spans="1:16" s="10" customFormat="1" x14ac:dyDescent="0.2">
      <c r="A8" s="11" t="s">
        <v>463</v>
      </c>
      <c r="B8" s="11"/>
      <c r="C8" s="58">
        <v>734161247</v>
      </c>
      <c r="D8" s="79">
        <v>49937961.600000001</v>
      </c>
      <c r="E8" s="80"/>
      <c r="F8" s="81"/>
      <c r="G8" s="81"/>
      <c r="H8" s="81"/>
      <c r="I8" s="81"/>
      <c r="J8" s="81"/>
      <c r="K8" s="81"/>
      <c r="L8" s="81"/>
      <c r="M8" s="81"/>
      <c r="N8" s="16"/>
      <c r="O8" s="16"/>
      <c r="P8" s="81">
        <f>SUM(D8:O8)</f>
        <v>49937961.600000001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82">
        <f t="shared" si="0"/>
        <v>38707508.630000003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>SUM(H10:H14)</f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19">
        <f t="shared" si="0"/>
        <v>0</v>
      </c>
      <c r="P9" s="92">
        <f>SUM(P10:P14)</f>
        <v>38707508.630000003</v>
      </c>
    </row>
    <row r="10" spans="1:16" x14ac:dyDescent="0.2">
      <c r="A10" s="1" t="s">
        <v>50</v>
      </c>
      <c r="B10" s="1" t="s">
        <v>51</v>
      </c>
      <c r="C10" s="62">
        <v>394078281</v>
      </c>
      <c r="D10" s="83">
        <v>32300031.300000001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"/>
      <c r="P10" s="81">
        <f>SUM(D10:O10)</f>
        <v>32300031.300000001</v>
      </c>
    </row>
    <row r="11" spans="1:16" x14ac:dyDescent="0.2">
      <c r="A11" s="29" t="s">
        <v>18</v>
      </c>
      <c r="B11" s="28" t="s">
        <v>19</v>
      </c>
      <c r="C11" s="62">
        <f>47606564+5100000</f>
        <v>52706564</v>
      </c>
      <c r="D11" s="83">
        <v>1488975.43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"/>
      <c r="P11" s="81">
        <f>SUM(D11:O11)</f>
        <v>1488975.43</v>
      </c>
    </row>
    <row r="12" spans="1:16" ht="28.5" x14ac:dyDescent="0.2">
      <c r="A12" s="1" t="s">
        <v>411</v>
      </c>
      <c r="B12" s="1" t="s">
        <v>412</v>
      </c>
      <c r="C12" s="62">
        <v>150000</v>
      </c>
      <c r="D12" s="83">
        <v>0</v>
      </c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"/>
      <c r="P12" s="81">
        <f>SUM(D12:O12)</f>
        <v>0</v>
      </c>
    </row>
    <row r="13" spans="1:16" x14ac:dyDescent="0.2">
      <c r="A13" s="1" t="s">
        <v>64</v>
      </c>
      <c r="B13" s="1" t="s">
        <v>65</v>
      </c>
      <c r="C13" s="62">
        <v>300000</v>
      </c>
      <c r="D13" s="83">
        <v>0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"/>
      <c r="P13" s="81">
        <f>SUM(D13:O13)</f>
        <v>0</v>
      </c>
    </row>
    <row r="14" spans="1:16" ht="28.5" x14ac:dyDescent="0.2">
      <c r="A14" s="2" t="s">
        <v>20</v>
      </c>
      <c r="B14" s="2" t="s">
        <v>21</v>
      </c>
      <c r="C14" s="62">
        <v>56052360</v>
      </c>
      <c r="D14" s="83">
        <v>4918501.9000000004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"/>
      <c r="P14" s="81">
        <f>SUM(D14:O14)</f>
        <v>4918501.9000000004</v>
      </c>
    </row>
    <row r="15" spans="1:16" s="21" customFormat="1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82">
        <f t="shared" si="1"/>
        <v>11230452.969999999</v>
      </c>
      <c r="E15" s="82">
        <f t="shared" si="1"/>
        <v>0</v>
      </c>
      <c r="F15" s="82">
        <f t="shared" si="1"/>
        <v>0</v>
      </c>
      <c r="G15" s="82">
        <f t="shared" si="1"/>
        <v>0</v>
      </c>
      <c r="H15" s="82">
        <f>SUM(H16:H24)</f>
        <v>0</v>
      </c>
      <c r="I15" s="82">
        <f>SUM(I16:I24)</f>
        <v>0</v>
      </c>
      <c r="J15" s="82">
        <f t="shared" ref="J15:N15" si="2">SUM(J16:J24)</f>
        <v>0</v>
      </c>
      <c r="K15" s="82">
        <f>SUM(K16:K24)</f>
        <v>0</v>
      </c>
      <c r="L15" s="82">
        <f t="shared" si="2"/>
        <v>0</v>
      </c>
      <c r="M15" s="82">
        <f t="shared" si="2"/>
        <v>0</v>
      </c>
      <c r="N15" s="82">
        <f t="shared" si="2"/>
        <v>0</v>
      </c>
      <c r="O15" s="19">
        <f>SUM(O16:O24)</f>
        <v>0</v>
      </c>
      <c r="P15" s="92">
        <f>SUM(P16:P24)</f>
        <v>11230452.969999999</v>
      </c>
    </row>
    <row r="16" spans="1:16" x14ac:dyDescent="0.2">
      <c r="A16" s="1" t="s">
        <v>70</v>
      </c>
      <c r="B16" s="1" t="s">
        <v>71</v>
      </c>
      <c r="C16" s="62">
        <v>30630224</v>
      </c>
      <c r="D16" s="83">
        <v>9327316.4399999995</v>
      </c>
      <c r="E16" s="83"/>
      <c r="F16" s="83"/>
      <c r="G16" s="83"/>
      <c r="H16" s="83"/>
      <c r="I16" s="83"/>
      <c r="J16" s="83"/>
      <c r="K16" s="90"/>
      <c r="L16" s="90"/>
      <c r="M16" s="90"/>
      <c r="N16" s="90"/>
      <c r="O16" s="8"/>
      <c r="P16" s="81">
        <f>SUM(D16:O16)</f>
        <v>9327316.4399999995</v>
      </c>
    </row>
    <row r="17" spans="1:16" ht="28.5" x14ac:dyDescent="0.2">
      <c r="A17" s="1" t="s">
        <v>84</v>
      </c>
      <c r="B17" s="1" t="s">
        <v>85</v>
      </c>
      <c r="C17" s="62">
        <v>8000000</v>
      </c>
      <c r="D17" s="83">
        <v>0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P17" s="81">
        <f t="shared" ref="P17:P33" si="3">SUM(D17:O17)</f>
        <v>0</v>
      </c>
    </row>
    <row r="18" spans="1:16" x14ac:dyDescent="0.2">
      <c r="A18" s="1" t="s">
        <v>94</v>
      </c>
      <c r="B18" s="1" t="s">
        <v>95</v>
      </c>
      <c r="C18" s="62">
        <v>1455668</v>
      </c>
      <c r="D18" s="83">
        <v>353800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P18" s="81">
        <f t="shared" si="3"/>
        <v>353800</v>
      </c>
    </row>
    <row r="19" spans="1:16" x14ac:dyDescent="0.2">
      <c r="A19" s="1" t="s">
        <v>104</v>
      </c>
      <c r="B19" s="1" t="s">
        <v>105</v>
      </c>
      <c r="C19" s="62">
        <v>1600000</v>
      </c>
      <c r="D19" s="83">
        <v>0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P19" s="81">
        <f t="shared" si="3"/>
        <v>0</v>
      </c>
    </row>
    <row r="20" spans="1:16" x14ac:dyDescent="0.2">
      <c r="A20" s="1" t="s">
        <v>114</v>
      </c>
      <c r="B20" s="1" t="s">
        <v>115</v>
      </c>
      <c r="C20" s="62">
        <v>43100000</v>
      </c>
      <c r="D20" s="83">
        <v>984892.86</v>
      </c>
      <c r="E20" s="83"/>
      <c r="F20" s="83"/>
      <c r="G20" s="83"/>
      <c r="H20" s="83"/>
      <c r="I20" s="83"/>
      <c r="J20" s="83"/>
      <c r="K20" s="83"/>
      <c r="L20" s="83"/>
      <c r="M20" s="83"/>
      <c r="N20" s="83"/>
      <c r="P20" s="81">
        <f t="shared" si="3"/>
        <v>984892.86</v>
      </c>
    </row>
    <row r="21" spans="1:16" x14ac:dyDescent="0.2">
      <c r="A21" s="1" t="s">
        <v>136</v>
      </c>
      <c r="B21" s="1" t="s">
        <v>137</v>
      </c>
      <c r="C21" s="62">
        <v>6904000</v>
      </c>
      <c r="D21" s="83">
        <v>330051.42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"/>
      <c r="P21" s="81">
        <f t="shared" si="3"/>
        <v>330051.42</v>
      </c>
    </row>
    <row r="22" spans="1:16" ht="42.75" x14ac:dyDescent="0.2">
      <c r="A22" s="75" t="s">
        <v>150</v>
      </c>
      <c r="B22" s="1" t="s">
        <v>151</v>
      </c>
      <c r="C22" s="62">
        <v>18200000</v>
      </c>
      <c r="D22" s="83">
        <v>134392.25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"/>
      <c r="P22" s="81">
        <f t="shared" si="3"/>
        <v>134392.25</v>
      </c>
    </row>
    <row r="23" spans="1:16" ht="28.5" x14ac:dyDescent="0.2">
      <c r="A23" s="75" t="s">
        <v>168</v>
      </c>
      <c r="B23" s="1" t="s">
        <v>169</v>
      </c>
      <c r="C23" s="62">
        <v>17300000</v>
      </c>
      <c r="D23" s="83">
        <v>0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"/>
      <c r="P23" s="81">
        <f t="shared" si="3"/>
        <v>0</v>
      </c>
    </row>
    <row r="24" spans="1:16" ht="28.5" x14ac:dyDescent="0.2">
      <c r="A24" s="75" t="s">
        <v>186</v>
      </c>
      <c r="B24" s="1" t="s">
        <v>187</v>
      </c>
      <c r="C24" s="62">
        <v>1900000</v>
      </c>
      <c r="D24" s="83">
        <v>100000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94"/>
      <c r="P24" s="81">
        <f t="shared" si="3"/>
        <v>100000</v>
      </c>
    </row>
    <row r="25" spans="1:16" s="21" customFormat="1" x14ac:dyDescent="0.2">
      <c r="A25" s="18">
        <v>2.2999999999999998</v>
      </c>
      <c r="B25" s="18" t="s">
        <v>34</v>
      </c>
      <c r="C25" s="60">
        <f>SUM(C26:C33)</f>
        <v>38334150</v>
      </c>
      <c r="D25" s="82">
        <f t="shared" ref="D25:G25" si="4">SUM(D26:D33)</f>
        <v>0</v>
      </c>
      <c r="E25" s="82">
        <f t="shared" si="4"/>
        <v>0</v>
      </c>
      <c r="F25" s="82">
        <f t="shared" si="4"/>
        <v>0</v>
      </c>
      <c r="G25" s="82">
        <f t="shared" si="4"/>
        <v>0</v>
      </c>
      <c r="H25" s="82">
        <f>SUM(H26:H33)</f>
        <v>0</v>
      </c>
      <c r="I25" s="82">
        <f>SUM(I26:I33)</f>
        <v>0</v>
      </c>
      <c r="J25" s="82">
        <f t="shared" ref="J25:M25" si="5">SUM(J26:J33)</f>
        <v>0</v>
      </c>
      <c r="K25" s="82">
        <f t="shared" si="5"/>
        <v>0</v>
      </c>
      <c r="L25" s="82">
        <f t="shared" si="5"/>
        <v>0</v>
      </c>
      <c r="M25" s="82">
        <f t="shared" si="5"/>
        <v>0</v>
      </c>
      <c r="N25" s="82">
        <f>SUM(N26:N33)</f>
        <v>0</v>
      </c>
      <c r="O25" s="19">
        <f>SUM(O26:O33)</f>
        <v>0</v>
      </c>
      <c r="P25" s="92">
        <f t="shared" si="3"/>
        <v>0</v>
      </c>
    </row>
    <row r="26" spans="1:16" ht="28.5" x14ac:dyDescent="0.2">
      <c r="A26" s="1" t="s">
        <v>192</v>
      </c>
      <c r="B26" s="1" t="s">
        <v>193</v>
      </c>
      <c r="C26" s="62">
        <v>1300000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4"/>
      <c r="P26" s="81">
        <f t="shared" si="3"/>
        <v>0</v>
      </c>
    </row>
    <row r="27" spans="1:16" x14ac:dyDescent="0.2">
      <c r="A27" s="1" t="s">
        <v>459</v>
      </c>
      <c r="B27" s="1" t="s">
        <v>203</v>
      </c>
      <c r="C27" s="62">
        <v>1800000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94"/>
      <c r="P27" s="81">
        <f t="shared" si="3"/>
        <v>0</v>
      </c>
    </row>
    <row r="28" spans="1:16" x14ac:dyDescent="0.2">
      <c r="A28" s="1" t="s">
        <v>460</v>
      </c>
      <c r="B28" s="1" t="s">
        <v>213</v>
      </c>
      <c r="C28" s="62">
        <v>9484150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94"/>
      <c r="P28" s="81">
        <f t="shared" si="3"/>
        <v>0</v>
      </c>
    </row>
    <row r="29" spans="1:16" x14ac:dyDescent="0.2">
      <c r="A29" s="75" t="s">
        <v>234</v>
      </c>
      <c r="B29" s="1" t="s">
        <v>235</v>
      </c>
      <c r="C29" s="62">
        <v>250000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"/>
      <c r="P29" s="81">
        <f t="shared" si="3"/>
        <v>0</v>
      </c>
    </row>
    <row r="30" spans="1:16" x14ac:dyDescent="0.2">
      <c r="A30" s="75" t="s">
        <v>240</v>
      </c>
      <c r="B30" s="1" t="s">
        <v>241</v>
      </c>
      <c r="C30" s="62">
        <v>500000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"/>
      <c r="P30" s="81">
        <f t="shared" si="3"/>
        <v>0</v>
      </c>
    </row>
    <row r="31" spans="1:16" ht="28.5" x14ac:dyDescent="0.2">
      <c r="A31" s="75" t="s">
        <v>248</v>
      </c>
      <c r="B31" s="1" t="s">
        <v>249</v>
      </c>
      <c r="C31" s="66">
        <v>1300000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"/>
      <c r="P31" s="81">
        <f t="shared" si="3"/>
        <v>0</v>
      </c>
    </row>
    <row r="32" spans="1:16" ht="28.5" x14ac:dyDescent="0.2">
      <c r="A32" s="1" t="s">
        <v>264</v>
      </c>
      <c r="B32" s="1" t="s">
        <v>265</v>
      </c>
      <c r="C32" s="62">
        <v>12000000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"/>
      <c r="P32" s="81">
        <f t="shared" si="3"/>
        <v>0</v>
      </c>
    </row>
    <row r="33" spans="1:21" s="30" customFormat="1" x14ac:dyDescent="0.2">
      <c r="A33" s="1" t="s">
        <v>286</v>
      </c>
      <c r="B33" s="1" t="s">
        <v>287</v>
      </c>
      <c r="C33" s="66">
        <v>11700000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"/>
      <c r="P33" s="81">
        <f t="shared" si="3"/>
        <v>0</v>
      </c>
    </row>
    <row r="34" spans="1:21" s="21" customFormat="1" x14ac:dyDescent="0.2">
      <c r="A34" s="18">
        <v>2.4</v>
      </c>
      <c r="B34" s="18" t="s">
        <v>406</v>
      </c>
      <c r="C34" s="59">
        <f t="shared" ref="C34:O34" si="6">SUM(C35:C36)</f>
        <v>3300000</v>
      </c>
      <c r="D34" s="84">
        <f t="shared" si="6"/>
        <v>0</v>
      </c>
      <c r="E34" s="84">
        <f t="shared" si="6"/>
        <v>0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>SUM(I35:I36)</f>
        <v>0</v>
      </c>
      <c r="J34" s="84">
        <f t="shared" si="6"/>
        <v>0</v>
      </c>
      <c r="K34" s="84">
        <f t="shared" si="6"/>
        <v>0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59">
        <f t="shared" si="6"/>
        <v>0</v>
      </c>
      <c r="P34" s="92">
        <f>SUM(D34:O34)</f>
        <v>0</v>
      </c>
    </row>
    <row r="35" spans="1:21" s="30" customFormat="1" ht="28.5" x14ac:dyDescent="0.2">
      <c r="A35" s="1" t="s">
        <v>325</v>
      </c>
      <c r="B35" s="1" t="s">
        <v>326</v>
      </c>
      <c r="C35" s="62">
        <v>3300000</v>
      </c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"/>
      <c r="P35" s="83">
        <f t="shared" ref="P35:P45" si="7">SUM(D35:O35)</f>
        <v>0</v>
      </c>
    </row>
    <row r="36" spans="1:21" s="30" customFormat="1" ht="28.5" x14ac:dyDescent="0.2">
      <c r="A36" s="1" t="s">
        <v>470</v>
      </c>
      <c r="B36" s="1" t="s">
        <v>469</v>
      </c>
      <c r="C36" s="6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"/>
      <c r="P36" s="83">
        <f t="shared" si="7"/>
        <v>0</v>
      </c>
    </row>
    <row r="37" spans="1:21" s="21" customFormat="1" ht="30" x14ac:dyDescent="0.2">
      <c r="A37" s="18">
        <v>2.6</v>
      </c>
      <c r="B37" s="18" t="s">
        <v>407</v>
      </c>
      <c r="C37" s="59">
        <f>SUM(C38:C45)</f>
        <v>60150000</v>
      </c>
      <c r="D37" s="84">
        <f t="shared" ref="D37:H37" si="8">SUM(D38:D45)</f>
        <v>0</v>
      </c>
      <c r="E37" s="84">
        <f>SUM(E38:E45)</f>
        <v>0</v>
      </c>
      <c r="F37" s="84">
        <f t="shared" si="8"/>
        <v>0</v>
      </c>
      <c r="G37" s="84">
        <f t="shared" si="8"/>
        <v>0</v>
      </c>
      <c r="H37" s="84">
        <f t="shared" si="8"/>
        <v>0</v>
      </c>
      <c r="I37" s="84">
        <f t="shared" ref="I37:M37" si="9">SUM(I38:I45)</f>
        <v>0</v>
      </c>
      <c r="J37" s="84">
        <f t="shared" si="9"/>
        <v>0</v>
      </c>
      <c r="K37" s="84">
        <f t="shared" si="9"/>
        <v>0</v>
      </c>
      <c r="L37" s="84">
        <f t="shared" si="9"/>
        <v>0</v>
      </c>
      <c r="M37" s="84">
        <f t="shared" si="9"/>
        <v>0</v>
      </c>
      <c r="N37" s="59">
        <f>SUM(N38:N45)</f>
        <v>0</v>
      </c>
      <c r="O37" s="59">
        <f>SUM(O38:O45)</f>
        <v>0</v>
      </c>
      <c r="P37" s="92">
        <f t="shared" si="7"/>
        <v>0</v>
      </c>
    </row>
    <row r="38" spans="1:21" s="30" customFormat="1" x14ac:dyDescent="0.2">
      <c r="A38" s="1" t="s">
        <v>348</v>
      </c>
      <c r="B38" s="1" t="s">
        <v>468</v>
      </c>
      <c r="C38" s="62">
        <v>37000000</v>
      </c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"/>
      <c r="P38" s="83">
        <f t="shared" si="7"/>
        <v>0</v>
      </c>
    </row>
    <row r="39" spans="1:21" s="30" customFormat="1" ht="42.75" x14ac:dyDescent="0.2">
      <c r="A39" s="1" t="s">
        <v>365</v>
      </c>
      <c r="B39" s="1" t="s">
        <v>366</v>
      </c>
      <c r="C39" s="66">
        <v>3000000</v>
      </c>
      <c r="D39" s="83"/>
      <c r="E39" s="83"/>
      <c r="F39" s="83"/>
      <c r="G39" s="83"/>
      <c r="H39" s="83"/>
      <c r="I39" s="83"/>
      <c r="J39" s="83"/>
      <c r="K39" s="83"/>
      <c r="L39" s="83"/>
      <c r="M39" s="8"/>
      <c r="N39" s="8"/>
      <c r="O39" s="8"/>
      <c r="P39" s="83">
        <f t="shared" si="7"/>
        <v>0</v>
      </c>
    </row>
    <row r="40" spans="1:21" s="30" customFormat="1" ht="28.5" x14ac:dyDescent="0.2">
      <c r="A40" s="1" t="s">
        <v>419</v>
      </c>
      <c r="B40" s="1" t="s">
        <v>420</v>
      </c>
      <c r="C40" s="62">
        <v>0</v>
      </c>
      <c r="D40" s="83"/>
      <c r="E40" s="83"/>
      <c r="F40" s="83"/>
      <c r="G40" s="83"/>
      <c r="H40" s="83"/>
      <c r="I40" s="83"/>
      <c r="J40" s="83"/>
      <c r="K40" s="83"/>
      <c r="L40" s="83"/>
      <c r="M40" s="8"/>
      <c r="N40" s="8"/>
      <c r="O40" s="8"/>
      <c r="P40" s="83">
        <f t="shared" si="7"/>
        <v>0</v>
      </c>
    </row>
    <row r="41" spans="1:21" s="30" customFormat="1" ht="28.5" x14ac:dyDescent="0.2">
      <c r="A41" s="1" t="s">
        <v>371</v>
      </c>
      <c r="B41" s="1" t="s">
        <v>404</v>
      </c>
      <c r="C41" s="62">
        <v>10000000</v>
      </c>
      <c r="D41" s="83"/>
      <c r="E41" s="83"/>
      <c r="F41" s="83"/>
      <c r="G41" s="83"/>
      <c r="H41" s="83"/>
      <c r="I41" s="83"/>
      <c r="J41" s="83"/>
      <c r="K41" s="83"/>
      <c r="L41" s="83"/>
      <c r="M41" s="8"/>
      <c r="N41" s="8"/>
      <c r="O41" s="8"/>
      <c r="P41" s="83">
        <f t="shared" si="7"/>
        <v>0</v>
      </c>
    </row>
    <row r="42" spans="1:21" s="30" customFormat="1" ht="28.5" x14ac:dyDescent="0.2">
      <c r="A42" s="1" t="s">
        <v>375</v>
      </c>
      <c r="B42" s="1" t="s">
        <v>376</v>
      </c>
      <c r="C42" s="62">
        <v>8950000</v>
      </c>
      <c r="D42" s="83"/>
      <c r="E42" s="83"/>
      <c r="F42" s="83"/>
      <c r="G42" s="83"/>
      <c r="H42" s="83"/>
      <c r="I42" s="83"/>
      <c r="J42" s="83"/>
      <c r="K42" s="83"/>
      <c r="L42" s="83"/>
      <c r="M42" s="8"/>
      <c r="N42" s="83"/>
      <c r="O42" s="8"/>
      <c r="P42" s="83">
        <f t="shared" si="7"/>
        <v>0</v>
      </c>
    </row>
    <row r="43" spans="1:21" s="30" customFormat="1" x14ac:dyDescent="0.2">
      <c r="A43" s="1" t="s">
        <v>424</v>
      </c>
      <c r="B43" s="1" t="s">
        <v>427</v>
      </c>
      <c r="C43" s="62">
        <v>500000</v>
      </c>
      <c r="D43" s="83"/>
      <c r="E43" s="83"/>
      <c r="F43" s="83"/>
      <c r="G43" s="83"/>
      <c r="H43" s="83"/>
      <c r="I43" s="83"/>
      <c r="J43" s="83"/>
      <c r="K43" s="83"/>
      <c r="L43" s="83"/>
      <c r="M43" s="8"/>
      <c r="N43" s="8"/>
      <c r="O43" s="8"/>
      <c r="P43" s="83">
        <f t="shared" si="7"/>
        <v>0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2">
        <v>500000</v>
      </c>
      <c r="D44" s="83"/>
      <c r="E44" s="83"/>
      <c r="F44" s="83"/>
      <c r="G44" s="83"/>
      <c r="H44" s="83"/>
      <c r="I44" s="83"/>
      <c r="J44" s="83"/>
      <c r="K44" s="83"/>
      <c r="L44" s="83"/>
      <c r="M44" s="8"/>
      <c r="N44" s="8"/>
      <c r="O44" s="8"/>
      <c r="P44" s="83">
        <f t="shared" si="7"/>
        <v>0</v>
      </c>
      <c r="Q44" s="31"/>
      <c r="R44" s="31"/>
      <c r="S44" s="31"/>
      <c r="T44" s="31"/>
      <c r="U44" s="31"/>
    </row>
    <row r="45" spans="1:21" s="30" customFormat="1" ht="28.5" x14ac:dyDescent="0.2">
      <c r="A45" s="1" t="s">
        <v>398</v>
      </c>
      <c r="B45" s="1" t="s">
        <v>399</v>
      </c>
      <c r="C45" s="66">
        <v>200000</v>
      </c>
      <c r="D45" s="83"/>
      <c r="E45" s="83"/>
      <c r="F45" s="83"/>
      <c r="G45" s="83"/>
      <c r="H45" s="83"/>
      <c r="I45" s="83"/>
      <c r="J45" s="83"/>
      <c r="K45" s="83"/>
      <c r="L45" s="83"/>
      <c r="M45" s="8"/>
      <c r="N45" s="8"/>
      <c r="O45" s="8"/>
      <c r="P45" s="83">
        <f t="shared" si="7"/>
        <v>0</v>
      </c>
    </row>
    <row r="46" spans="1:21" s="21" customFormat="1" x14ac:dyDescent="0.2">
      <c r="A46" s="18">
        <v>2.7</v>
      </c>
      <c r="B46" s="18" t="s">
        <v>465</v>
      </c>
      <c r="C46" s="59">
        <f t="shared" ref="C46:O46" si="10">SUM(C47)</f>
        <v>0</v>
      </c>
      <c r="D46" s="84">
        <f t="shared" si="10"/>
        <v>0</v>
      </c>
      <c r="E46" s="84">
        <f t="shared" si="10"/>
        <v>0</v>
      </c>
      <c r="F46" s="84">
        <f t="shared" si="10"/>
        <v>0</v>
      </c>
      <c r="G46" s="84">
        <f t="shared" si="10"/>
        <v>0</v>
      </c>
      <c r="H46" s="84">
        <f t="shared" si="10"/>
        <v>0</v>
      </c>
      <c r="I46" s="84">
        <f t="shared" si="10"/>
        <v>0</v>
      </c>
      <c r="J46" s="84">
        <f>SUM(J47)</f>
        <v>0</v>
      </c>
      <c r="K46" s="84">
        <f t="shared" si="10"/>
        <v>0</v>
      </c>
      <c r="L46" s="84">
        <f t="shared" si="10"/>
        <v>0</v>
      </c>
      <c r="M46" s="84">
        <f t="shared" si="10"/>
        <v>0</v>
      </c>
      <c r="N46" s="59">
        <f t="shared" si="10"/>
        <v>0</v>
      </c>
      <c r="O46" s="59">
        <f t="shared" si="10"/>
        <v>0</v>
      </c>
      <c r="P46" s="92"/>
    </row>
    <row r="47" spans="1:21" s="30" customFormat="1" x14ac:dyDescent="0.2">
      <c r="A47" s="1" t="s">
        <v>464</v>
      </c>
      <c r="B47" s="1" t="s">
        <v>466</v>
      </c>
      <c r="C47" s="62">
        <v>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"/>
      <c r="O47" s="8"/>
      <c r="P47" s="83">
        <f>SUM(D47:O47)</f>
        <v>0</v>
      </c>
    </row>
    <row r="48" spans="1:21" s="21" customFormat="1" ht="28.5" x14ac:dyDescent="0.2">
      <c r="A48" s="76"/>
      <c r="B48" s="76" t="s">
        <v>458</v>
      </c>
      <c r="C48" s="37">
        <f>+C9+C15+C25+C34+C37+C46</f>
        <v>734161247</v>
      </c>
      <c r="D48" s="85">
        <f t="shared" ref="D48:K48" si="11">+D37+D34+D25+D15+D9+D46</f>
        <v>49937961.600000001</v>
      </c>
      <c r="E48" s="85">
        <f t="shared" si="11"/>
        <v>0</v>
      </c>
      <c r="F48" s="85">
        <f>+F37+F34+F25+F15+F9+F46</f>
        <v>0</v>
      </c>
      <c r="G48" s="85">
        <f t="shared" si="11"/>
        <v>0</v>
      </c>
      <c r="H48" s="85">
        <f t="shared" si="11"/>
        <v>0</v>
      </c>
      <c r="I48" s="85">
        <f t="shared" si="11"/>
        <v>0</v>
      </c>
      <c r="J48" s="85">
        <f t="shared" si="11"/>
        <v>0</v>
      </c>
      <c r="K48" s="85">
        <f t="shared" si="11"/>
        <v>0</v>
      </c>
      <c r="L48" s="85">
        <f>+L37+L34+L25+L15+L9+L47</f>
        <v>0</v>
      </c>
      <c r="M48" s="85">
        <f>+M37+M34+M25+M15+M9+M47</f>
        <v>0</v>
      </c>
      <c r="N48" s="85">
        <f>+N37+N34+N25+N15+N9+N47</f>
        <v>0</v>
      </c>
      <c r="O48" s="85">
        <f>+O37+O34+O25+O15+O9+O47</f>
        <v>0</v>
      </c>
      <c r="P48" s="92">
        <f>+P9+P15+P25+P34+P37+P47</f>
        <v>49937961.600000001</v>
      </c>
    </row>
    <row r="49" spans="3:16" x14ac:dyDescent="0.2">
      <c r="C49" s="78">
        <f>+C48-C8</f>
        <v>0</v>
      </c>
      <c r="D49" s="54">
        <f>+D48-D8</f>
        <v>0</v>
      </c>
      <c r="E49" s="54"/>
      <c r="P49" s="88">
        <f>+P48-P8</f>
        <v>0</v>
      </c>
    </row>
    <row r="50" spans="3:16" x14ac:dyDescent="0.2">
      <c r="D50" s="77">
        <f>+D48-D8</f>
        <v>0</v>
      </c>
      <c r="E50" s="77">
        <f>+E48-E8</f>
        <v>0</v>
      </c>
      <c r="F50" s="77">
        <f>+F48-F8</f>
        <v>0</v>
      </c>
      <c r="G50" s="77">
        <f>+G48-G8</f>
        <v>0</v>
      </c>
      <c r="H50" s="77">
        <f>+H48-H8</f>
        <v>0</v>
      </c>
      <c r="I50" s="77">
        <f t="shared" ref="I50" si="12">+I48-I8</f>
        <v>0</v>
      </c>
      <c r="J50" s="77">
        <f t="shared" ref="J50:O50" si="13">+J48-J8</f>
        <v>0</v>
      </c>
      <c r="K50" s="91">
        <f t="shared" si="13"/>
        <v>0</v>
      </c>
      <c r="L50" s="91">
        <f t="shared" si="13"/>
        <v>0</v>
      </c>
      <c r="M50" s="77">
        <f t="shared" si="13"/>
        <v>0</v>
      </c>
      <c r="N50" s="77">
        <f t="shared" si="13"/>
        <v>0</v>
      </c>
      <c r="O50" s="77">
        <f t="shared" si="13"/>
        <v>0</v>
      </c>
    </row>
    <row r="55" spans="3:16" x14ac:dyDescent="0.2">
      <c r="C55" s="45"/>
    </row>
  </sheetData>
  <autoFilter ref="A7:P45" xr:uid="{00000000-0009-0000-0000-000002000000}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6" t="s">
        <v>431</v>
      </c>
      <c r="C1" s="96"/>
      <c r="D1" s="96"/>
      <c r="E1" s="96"/>
      <c r="F1" s="96"/>
      <c r="G1" s="96"/>
      <c r="H1" s="96"/>
      <c r="I1" s="96"/>
      <c r="J1" s="34"/>
    </row>
    <row r="2" spans="1:11" x14ac:dyDescent="0.2">
      <c r="B2" s="95" t="s">
        <v>432</v>
      </c>
      <c r="C2" s="95"/>
      <c r="D2" s="95"/>
      <c r="E2" s="95"/>
      <c r="F2" s="95"/>
      <c r="G2" s="95"/>
      <c r="H2" s="95"/>
      <c r="I2" s="95"/>
      <c r="J2" s="35"/>
    </row>
    <row r="3" spans="1:11" x14ac:dyDescent="0.2">
      <c r="B3" s="95" t="s">
        <v>433</v>
      </c>
      <c r="C3" s="95"/>
      <c r="D3" s="95"/>
      <c r="E3" s="95"/>
      <c r="F3" s="95"/>
      <c r="G3" s="95"/>
      <c r="H3" s="95"/>
      <c r="I3" s="95"/>
      <c r="J3" s="35"/>
    </row>
    <row r="4" spans="1:11" x14ac:dyDescent="0.2">
      <c r="B4" s="95" t="s">
        <v>434</v>
      </c>
      <c r="C4" s="95"/>
      <c r="D4" s="95"/>
      <c r="E4" s="95"/>
      <c r="F4" s="95"/>
      <c r="G4" s="95"/>
      <c r="H4" s="95"/>
      <c r="I4" s="95"/>
      <c r="J4" s="35"/>
    </row>
    <row r="5" spans="1:11" x14ac:dyDescent="0.2">
      <c r="B5" s="95" t="s">
        <v>435</v>
      </c>
      <c r="C5" s="95"/>
      <c r="D5" s="95"/>
      <c r="E5" s="95"/>
      <c r="F5" s="95"/>
      <c r="G5" s="95"/>
      <c r="H5" s="95"/>
      <c r="I5" s="95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Enero 2025</vt:lpstr>
      <vt:lpstr>resumen objetale</vt:lpstr>
      <vt:lpstr>Gráfico1</vt:lpstr>
      <vt:lpstr>'Ingresos y Egresos Enero 2025'!Área_de_impresión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Andy Montero</cp:lastModifiedBy>
  <cp:lastPrinted>2022-11-15T20:12:31Z</cp:lastPrinted>
  <dcterms:created xsi:type="dcterms:W3CDTF">2022-03-02T19:25:33Z</dcterms:created>
  <dcterms:modified xsi:type="dcterms:W3CDTF">2025-02-17T18:53:56Z</dcterms:modified>
</cp:coreProperties>
</file>