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05"/>
  </bookViews>
  <sheets>
    <sheet name="ADMISIONES" sheetId="1" r:id="rId1"/>
  </sheets>
  <definedNames>
    <definedName name="_xlnm.Print_Area" localSheetId="0">ADMISIONES!$A$1:$G$59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G43" i="1"/>
  <c r="F40" i="1"/>
  <c r="F41" i="1"/>
  <c r="F42" i="1"/>
  <c r="F39" i="1"/>
  <c r="A40" i="1"/>
  <c r="A41" i="1"/>
  <c r="A42" i="1"/>
  <c r="A39" i="1"/>
  <c r="F33" i="1"/>
  <c r="F34" i="1"/>
  <c r="F35" i="1"/>
  <c r="F36" i="1"/>
  <c r="F28" i="1"/>
  <c r="F29" i="1"/>
  <c r="C22" i="1"/>
  <c r="C23" i="1"/>
  <c r="C21" i="1"/>
  <c r="A32" i="1"/>
  <c r="A33" i="1"/>
  <c r="A34" i="1"/>
  <c r="A35" i="1"/>
  <c r="A36" i="1"/>
  <c r="A48" i="1"/>
  <c r="A49" i="1"/>
  <c r="A50" i="1"/>
  <c r="A51" i="1"/>
  <c r="A52" i="1"/>
  <c r="A53" i="1"/>
  <c r="A56" i="1"/>
  <c r="F32" i="1"/>
  <c r="G37" i="1"/>
  <c r="F27" i="1"/>
  <c r="F26" i="1"/>
  <c r="A26" i="1"/>
  <c r="A27" i="1"/>
  <c r="A28" i="1"/>
  <c r="A29" i="1"/>
  <c r="F23" i="1"/>
  <c r="F22" i="1"/>
  <c r="F21" i="1"/>
  <c r="A21" i="1"/>
  <c r="A22" i="1"/>
  <c r="A23" i="1"/>
  <c r="F18" i="1"/>
  <c r="F17" i="1"/>
  <c r="F16" i="1"/>
  <c r="A16" i="1"/>
  <c r="A17" i="1"/>
  <c r="A18" i="1"/>
  <c r="G30" i="1"/>
  <c r="G24" i="1"/>
  <c r="G19" i="1"/>
  <c r="F53" i="1"/>
  <c r="F50" i="1"/>
  <c r="F48" i="1"/>
  <c r="F52" i="1"/>
  <c r="F49" i="1"/>
  <c r="F51" i="1"/>
  <c r="F56" i="1"/>
  <c r="G56" i="1"/>
  <c r="G54" i="1"/>
  <c r="G58" i="1"/>
</calcChain>
</file>

<file path=xl/sharedStrings.xml><?xml version="1.0" encoding="utf-8"?>
<sst xmlns="http://schemas.openxmlformats.org/spreadsheetml/2006/main" count="74" uniqueCount="52">
  <si>
    <t>"Año del Fomento de la Vivienda"</t>
  </si>
  <si>
    <t>Departamento de Proyectos de Infraestructura</t>
  </si>
  <si>
    <t>PRESUPUESTO</t>
  </si>
  <si>
    <t>DESCRIPCION DE LOS TRABAJOS:</t>
  </si>
  <si>
    <t>ITEM</t>
  </si>
  <si>
    <t>DESCRIPCION</t>
  </si>
  <si>
    <t>CANTIDAD</t>
  </si>
  <si>
    <t>UNIDAD</t>
  </si>
  <si>
    <t>PU (RD$)</t>
  </si>
  <si>
    <t>VALOR (RD$)</t>
  </si>
  <si>
    <t>SUBTOTAL (RD$)</t>
  </si>
  <si>
    <t>TRABAJOS PRELIMINARES</t>
  </si>
  <si>
    <t>und</t>
  </si>
  <si>
    <t>m2</t>
  </si>
  <si>
    <t>TERMINACION DE SUPERFICIE</t>
  </si>
  <si>
    <t>CERRAMIENTOS</t>
  </si>
  <si>
    <t>INSTALACIONES ELECTRICAS</t>
  </si>
  <si>
    <t>TOTAL COSTOS DIRECTOS</t>
  </si>
  <si>
    <t>GASTOS INDIRECTOS</t>
  </si>
  <si>
    <t>Dirección Técnica y Administrativa</t>
  </si>
  <si>
    <t>%</t>
  </si>
  <si>
    <t>Gastos Administrativos</t>
  </si>
  <si>
    <t>Transporte</t>
  </si>
  <si>
    <t>Seguros y Fianzas</t>
  </si>
  <si>
    <t>CODIA</t>
  </si>
  <si>
    <t>Ley 6-86 (Fondo de Pensiones de los Trabajadores de la Construcción)</t>
  </si>
  <si>
    <t>ITBIS Dirección Técnica (Norma 07-2007)</t>
  </si>
  <si>
    <t>NOMBRE DEL PROYECTO:</t>
  </si>
  <si>
    <t>PA</t>
  </si>
  <si>
    <t>Bookshop ITLA</t>
  </si>
  <si>
    <t>Instalación de counter y estantes, construcción de almacén de suministros</t>
  </si>
  <si>
    <t>Replanteo de muros</t>
  </si>
  <si>
    <t>Remocion de estructura decorativa de techo</t>
  </si>
  <si>
    <t>Bote de escombros</t>
  </si>
  <si>
    <t>Suministro e instalación de muros de sheetrock doble cara con láminas doble de yeso de 5/8"</t>
  </si>
  <si>
    <t>Techo en fascia sheetrock, 24 m2, h = 0.4 m</t>
  </si>
  <si>
    <t xml:space="preserve">Pintura acrílica interior blanco 00, dos manos acorde a diseño. Incluye preparación de superficie. </t>
  </si>
  <si>
    <t>Puerta polimetal 0.85 x 2.10 m. Enchapada en dos láminas de aluzinc pre-printado. Suministro e instalación.</t>
  </si>
  <si>
    <t>Tramería en acero laminado  en frío (sin fondo). Color gris. Módulos ángulo ranurado de 2.0 m de alto, 0.90 m de longitud y 0.40 m de ancho, 4 niveles, capacidad de carga de 100Kg por nivel. Protectores de goma (zapatillas) en angulares. Pintura tipo “poder coating”.</t>
  </si>
  <si>
    <t>Tramería en MDF (6 bloques de 0.35 m. ancho, 1.55 m. largo x 2.00 m alto). Acorde a diseño. Requiere confirmación de dimensiones</t>
  </si>
  <si>
    <t>Suministro e instalación de estructura para counter con puerta de acceso en vidrio templado y acero inoxidable acorde a diseño. Vidrio  templado 3/8" claro, tubo redondo ornamental inoxidable de 1 1/2" acero con brillo.</t>
  </si>
  <si>
    <t>Luminaria LED 4" redonda empotrada (en techo de fascia) 12 W 120/240V. Incluye cableado #12 TW, Tubo ½"x20' PVC SDR-26.</t>
  </si>
  <si>
    <t>Luminaria LED redonda tipo ojo de buey (en tramería MDF).   Incluye cableado #12 TW, Tubo ½"x20' PVC SDR-26.</t>
  </si>
  <si>
    <t>Luz LED (en almacén). Bulbo 9 W 110V.  Incluye cableado #12 TW, Tubo ½"x20' PVC SDR-26.</t>
  </si>
  <si>
    <t>Interruptor doble.  Incluye cableado #12 TW, Tubo ½"x20' PVC SDR-26.</t>
  </si>
  <si>
    <t>Tomacorriente doble.  Incluye cableado #12 TW, Tubo ½"x20' PVC SDR-26.</t>
  </si>
  <si>
    <t>SEÑALIZACIONES E IMPRESOS</t>
  </si>
  <si>
    <t>Letreros en sintra 31.5" x 5.90" (80x15cm). Modelos a suministrar</t>
  </si>
  <si>
    <t>Letrero en acrílico (ITLA BookShop) 118" x 12" x 1". Modelo a suministrar.</t>
  </si>
  <si>
    <t>Suministro e instalación de rollo de vinil adhesivo (en pared con tramerías) imitación madera. Requiere muestra.</t>
  </si>
  <si>
    <t>Imagen full color rotulada (en pared exterior del almacén) 143" x 118". Modelo a suministrar.</t>
  </si>
  <si>
    <t>TOTAL BOOKSHOP ITLA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</si>
</sst>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[$RD$-1C0A]* #,##0.00_);_([$RD$-1C0A]* \(#,##0.00\);_([$RD$-1C0A]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4"/>
      <color theme="1"/>
      <name val="Trebuchet MS"/>
      <family val="2"/>
    </font>
    <font>
      <sz val="10"/>
      <color theme="1"/>
      <name val="Trebuchet MS"/>
      <family val="2"/>
    </font>
    <font>
      <b/>
      <sz val="12"/>
      <color theme="1"/>
      <name val="Trebuchet MS"/>
      <family val="2"/>
    </font>
    <font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165" fontId="3" fillId="0" borderId="0" xfId="1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2" borderId="1" xfId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3" fillId="0" borderId="4" xfId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2" fillId="3" borderId="7" xfId="1" applyFont="1" applyFill="1" applyBorder="1"/>
    <xf numFmtId="0" fontId="2" fillId="3" borderId="8" xfId="0" applyFont="1" applyFill="1" applyBorder="1" applyAlignment="1">
      <alignment wrapText="1"/>
    </xf>
    <xf numFmtId="0" fontId="2" fillId="3" borderId="8" xfId="0" applyFont="1" applyFill="1" applyBorder="1"/>
    <xf numFmtId="0" fontId="2" fillId="3" borderId="9" xfId="0" applyFont="1" applyFill="1" applyBorder="1"/>
    <xf numFmtId="0" fontId="2" fillId="3" borderId="0" xfId="0" applyFont="1" applyFill="1"/>
    <xf numFmtId="165" fontId="2" fillId="0" borderId="7" xfId="1" applyFont="1" applyBorder="1"/>
    <xf numFmtId="0" fontId="2" fillId="0" borderId="8" xfId="0" applyFont="1" applyBorder="1" applyAlignment="1">
      <alignment wrapText="1"/>
    </xf>
    <xf numFmtId="165" fontId="2" fillId="0" borderId="8" xfId="1" applyFont="1" applyBorder="1"/>
    <xf numFmtId="0" fontId="2" fillId="0" borderId="8" xfId="0" applyFont="1" applyBorder="1"/>
    <xf numFmtId="164" fontId="2" fillId="4" borderId="8" xfId="2" applyFont="1" applyFill="1" applyBorder="1"/>
    <xf numFmtId="164" fontId="2" fillId="0" borderId="8" xfId="2" applyFont="1" applyBorder="1"/>
    <xf numFmtId="164" fontId="2" fillId="0" borderId="9" xfId="2" applyFont="1" applyBorder="1"/>
    <xf numFmtId="164" fontId="2" fillId="0" borderId="8" xfId="2" applyFont="1" applyFill="1" applyBorder="1"/>
    <xf numFmtId="164" fontId="2" fillId="0" borderId="10" xfId="2" applyFont="1" applyBorder="1"/>
    <xf numFmtId="164" fontId="2" fillId="0" borderId="11" xfId="2" applyFont="1" applyFill="1" applyBorder="1"/>
    <xf numFmtId="164" fontId="3" fillId="2" borderId="12" xfId="2" applyFont="1" applyFill="1" applyBorder="1"/>
    <xf numFmtId="165" fontId="2" fillId="3" borderId="8" xfId="1" applyFont="1" applyFill="1" applyBorder="1"/>
    <xf numFmtId="164" fontId="2" fillId="3" borderId="8" xfId="2" applyFont="1" applyFill="1" applyBorder="1"/>
    <xf numFmtId="164" fontId="2" fillId="3" borderId="13" xfId="2" applyFont="1" applyFill="1" applyBorder="1"/>
    <xf numFmtId="165" fontId="2" fillId="0" borderId="7" xfId="1" applyFont="1" applyFill="1" applyBorder="1"/>
    <xf numFmtId="0" fontId="2" fillId="0" borderId="8" xfId="0" applyFont="1" applyFill="1" applyBorder="1" applyAlignment="1">
      <alignment wrapText="1"/>
    </xf>
    <xf numFmtId="165" fontId="2" fillId="0" borderId="8" xfId="1" applyFont="1" applyFill="1" applyBorder="1"/>
    <xf numFmtId="0" fontId="2" fillId="0" borderId="8" xfId="0" applyFont="1" applyFill="1" applyBorder="1"/>
    <xf numFmtId="164" fontId="2" fillId="0" borderId="9" xfId="2" applyFont="1" applyFill="1" applyBorder="1"/>
    <xf numFmtId="0" fontId="2" fillId="0" borderId="0" xfId="0" applyFont="1" applyFill="1"/>
    <xf numFmtId="0" fontId="3" fillId="5" borderId="0" xfId="0" applyFont="1" applyFill="1"/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wrapText="1"/>
    </xf>
    <xf numFmtId="164" fontId="3" fillId="0" borderId="6" xfId="2" applyFont="1" applyFill="1" applyBorder="1"/>
    <xf numFmtId="0" fontId="3" fillId="0" borderId="0" xfId="0" applyFont="1" applyFill="1"/>
    <xf numFmtId="164" fontId="2" fillId="3" borderId="9" xfId="2" applyFont="1" applyFill="1" applyBorder="1"/>
    <xf numFmtId="165" fontId="2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165" fontId="2" fillId="4" borderId="8" xfId="1" applyFont="1" applyFill="1" applyBorder="1"/>
    <xf numFmtId="166" fontId="2" fillId="0" borderId="8" xfId="1" applyNumberFormat="1" applyFont="1" applyBorder="1"/>
    <xf numFmtId="164" fontId="2" fillId="0" borderId="11" xfId="2" applyFont="1" applyBorder="1"/>
    <xf numFmtId="165" fontId="2" fillId="0" borderId="7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166" fontId="2" fillId="0" borderId="8" xfId="1" applyNumberFormat="1" applyFont="1" applyFill="1" applyBorder="1"/>
    <xf numFmtId="164" fontId="3" fillId="0" borderId="14" xfId="2" applyFont="1" applyFill="1" applyBorder="1"/>
    <xf numFmtId="165" fontId="2" fillId="0" borderId="15" xfId="0" applyNumberFormat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 wrapText="1"/>
    </xf>
    <xf numFmtId="165" fontId="2" fillId="0" borderId="16" xfId="1" applyFont="1" applyFill="1" applyBorder="1"/>
    <xf numFmtId="166" fontId="2" fillId="0" borderId="16" xfId="1" applyNumberFormat="1" applyFont="1" applyFill="1" applyBorder="1"/>
    <xf numFmtId="164" fontId="2" fillId="0" borderId="16" xfId="2" applyFont="1" applyFill="1" applyBorder="1"/>
    <xf numFmtId="164" fontId="3" fillId="0" borderId="17" xfId="2" applyFont="1" applyFill="1" applyBorder="1"/>
    <xf numFmtId="164" fontId="6" fillId="2" borderId="12" xfId="2" applyFont="1" applyFill="1" applyBorder="1"/>
    <xf numFmtId="0" fontId="6" fillId="2" borderId="0" xfId="0" applyFont="1" applyFill="1"/>
    <xf numFmtId="165" fontId="2" fillId="0" borderId="0" xfId="1" applyFont="1"/>
    <xf numFmtId="0" fontId="7" fillId="0" borderId="8" xfId="0" applyFont="1" applyFill="1" applyBorder="1" applyAlignment="1">
      <alignment wrapText="1"/>
    </xf>
    <xf numFmtId="165" fontId="2" fillId="0" borderId="21" xfId="1" applyFont="1" applyBorder="1"/>
    <xf numFmtId="165" fontId="2" fillId="0" borderId="8" xfId="1" applyFont="1" applyBorder="1" applyAlignment="1">
      <alignment wrapText="1"/>
    </xf>
    <xf numFmtId="164" fontId="2" fillId="0" borderId="22" xfId="2" applyFont="1" applyFill="1" applyBorder="1"/>
    <xf numFmtId="164" fontId="2" fillId="0" borderId="23" xfId="2" applyFont="1" applyFill="1" applyBorder="1"/>
    <xf numFmtId="164" fontId="2" fillId="0" borderId="10" xfId="2" applyFont="1" applyFill="1" applyBorder="1"/>
    <xf numFmtId="0" fontId="3" fillId="5" borderId="24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26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wrapText="1"/>
    </xf>
    <xf numFmtId="0" fontId="6" fillId="2" borderId="20" xfId="0" applyFont="1" applyFill="1" applyBorder="1" applyAlignment="1">
      <alignment horizontal="center" wrapText="1"/>
    </xf>
    <xf numFmtId="165" fontId="3" fillId="0" borderId="0" xfId="1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165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left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50007</xdr:rowOff>
    </xdr:from>
    <xdr:to>
      <xdr:col>1</xdr:col>
      <xdr:colOff>1978631</xdr:colOff>
      <xdr:row>4</xdr:row>
      <xdr:rowOff>161925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6528" t="44561" r="36515" b="42376"/>
        <a:stretch/>
      </xdr:blipFill>
      <xdr:spPr>
        <a:xfrm>
          <a:off x="85725" y="50007"/>
          <a:ext cx="2445356" cy="950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58"/>
  <sheetViews>
    <sheetView tabSelected="1" zoomScaleNormal="100" zoomScaleSheetLayoutView="80" workbookViewId="0">
      <selection activeCell="F61" sqref="F61"/>
    </sheetView>
  </sheetViews>
  <sheetFormatPr baseColWidth="10" defaultRowHeight="16.5" x14ac:dyDescent="0.3"/>
  <cols>
    <col min="1" max="1" width="8.28515625" style="63" bestFit="1" customWidth="1"/>
    <col min="2" max="2" width="34.7109375" style="1" customWidth="1"/>
    <col min="3" max="3" width="11.5703125" style="1" bestFit="1" customWidth="1"/>
    <col min="4" max="4" width="10.28515625" style="1" customWidth="1"/>
    <col min="5" max="5" width="16.140625" style="1" customWidth="1"/>
    <col min="6" max="7" width="18.42578125" style="1" customWidth="1"/>
    <col min="8" max="16384" width="11.42578125" style="1"/>
  </cols>
  <sheetData>
    <row r="1" spans="1:7" x14ac:dyDescent="0.3">
      <c r="A1" s="78"/>
      <c r="B1" s="78"/>
      <c r="C1" s="78"/>
      <c r="D1" s="78"/>
      <c r="E1" s="78"/>
      <c r="F1" s="78"/>
      <c r="G1" s="78"/>
    </row>
    <row r="2" spans="1:7" x14ac:dyDescent="0.3">
      <c r="A2" s="78"/>
      <c r="B2" s="78"/>
      <c r="C2" s="78"/>
      <c r="D2" s="78"/>
      <c r="E2" s="78"/>
      <c r="F2" s="78"/>
      <c r="G2" s="78"/>
    </row>
    <row r="3" spans="1:7" x14ac:dyDescent="0.3">
      <c r="A3" s="78"/>
      <c r="B3" s="78"/>
      <c r="C3" s="78"/>
      <c r="D3" s="78"/>
      <c r="E3" s="78"/>
      <c r="F3" s="78"/>
      <c r="G3" s="78"/>
    </row>
    <row r="4" spans="1:7" x14ac:dyDescent="0.3">
      <c r="A4" s="78"/>
      <c r="B4" s="78"/>
      <c r="C4" s="78"/>
      <c r="D4" s="78"/>
      <c r="E4" s="78"/>
      <c r="F4" s="78"/>
      <c r="G4" s="78"/>
    </row>
    <row r="5" spans="1:7" x14ac:dyDescent="0.3">
      <c r="A5" s="78"/>
      <c r="B5" s="78"/>
      <c r="C5" s="78"/>
      <c r="D5" s="78"/>
      <c r="E5" s="78"/>
      <c r="F5" s="78"/>
      <c r="G5" s="78"/>
    </row>
    <row r="6" spans="1:7" x14ac:dyDescent="0.3">
      <c r="A6" s="79" t="s">
        <v>0</v>
      </c>
      <c r="B6" s="79"/>
      <c r="C6" s="79"/>
      <c r="D6" s="79"/>
      <c r="E6" s="79"/>
      <c r="F6" s="79"/>
      <c r="G6" s="79"/>
    </row>
    <row r="7" spans="1:7" ht="18.75" x14ac:dyDescent="0.3">
      <c r="A7" s="80" t="s">
        <v>1</v>
      </c>
      <c r="B7" s="80"/>
      <c r="C7" s="80"/>
      <c r="D7" s="80"/>
      <c r="E7" s="80"/>
      <c r="F7" s="80"/>
      <c r="G7" s="80"/>
    </row>
    <row r="8" spans="1:7" x14ac:dyDescent="0.3">
      <c r="A8" s="2"/>
      <c r="B8" s="3"/>
      <c r="C8" s="3"/>
      <c r="D8" s="3"/>
      <c r="E8" s="3"/>
      <c r="F8" s="3"/>
      <c r="G8" s="3"/>
    </row>
    <row r="9" spans="1:7" ht="18.75" x14ac:dyDescent="0.3">
      <c r="A9" s="80" t="s">
        <v>2</v>
      </c>
      <c r="B9" s="80"/>
      <c r="C9" s="80"/>
      <c r="D9" s="80"/>
      <c r="E9" s="80"/>
      <c r="F9" s="80"/>
      <c r="G9" s="80"/>
    </row>
    <row r="10" spans="1:7" x14ac:dyDescent="0.3">
      <c r="A10" s="76" t="s">
        <v>27</v>
      </c>
      <c r="B10" s="76"/>
      <c r="C10" s="77" t="s">
        <v>29</v>
      </c>
      <c r="D10" s="77"/>
      <c r="E10" s="77"/>
      <c r="F10" s="77"/>
      <c r="G10" s="77"/>
    </row>
    <row r="11" spans="1:7" x14ac:dyDescent="0.3">
      <c r="A11" s="76" t="s">
        <v>3</v>
      </c>
      <c r="B11" s="76"/>
      <c r="C11" s="81" t="s">
        <v>30</v>
      </c>
      <c r="D11" s="81"/>
      <c r="E11" s="81"/>
      <c r="F11" s="81"/>
      <c r="G11" s="81"/>
    </row>
    <row r="12" spans="1:7" ht="17.25" thickBot="1" x14ac:dyDescent="0.35">
      <c r="A12" s="2"/>
      <c r="B12" s="3"/>
      <c r="C12" s="4"/>
      <c r="D12" s="4"/>
      <c r="E12" s="4"/>
      <c r="F12" s="4"/>
      <c r="G12" s="4"/>
    </row>
    <row r="13" spans="1:7" s="9" customFormat="1" ht="15.75" customHeight="1" thickBot="1" x14ac:dyDescent="0.35">
      <c r="A13" s="5" t="s">
        <v>4</v>
      </c>
      <c r="B13" s="6" t="s">
        <v>5</v>
      </c>
      <c r="C13" s="7" t="s">
        <v>6</v>
      </c>
      <c r="D13" s="7" t="s">
        <v>7</v>
      </c>
      <c r="E13" s="7" t="s">
        <v>8</v>
      </c>
      <c r="F13" s="7" t="s">
        <v>9</v>
      </c>
      <c r="G13" s="8" t="s">
        <v>10</v>
      </c>
    </row>
    <row r="14" spans="1:7" s="14" customFormat="1" ht="15.75" customHeight="1" x14ac:dyDescent="0.3">
      <c r="A14" s="10"/>
      <c r="B14" s="11"/>
      <c r="C14" s="12"/>
      <c r="D14" s="12"/>
      <c r="E14" s="12"/>
      <c r="F14" s="12"/>
      <c r="G14" s="13"/>
    </row>
    <row r="15" spans="1:7" s="19" customFormat="1" x14ac:dyDescent="0.3">
      <c r="A15" s="15">
        <v>1</v>
      </c>
      <c r="B15" s="16" t="s">
        <v>11</v>
      </c>
      <c r="C15" s="17"/>
      <c r="D15" s="17"/>
      <c r="E15" s="17"/>
      <c r="F15" s="17"/>
      <c r="G15" s="18"/>
    </row>
    <row r="16" spans="1:7" x14ac:dyDescent="0.3">
      <c r="A16" s="65">
        <f>A15+0.01</f>
        <v>1.01</v>
      </c>
      <c r="B16" s="66" t="s">
        <v>31</v>
      </c>
      <c r="C16" s="22">
        <v>1</v>
      </c>
      <c r="D16" s="22" t="s">
        <v>28</v>
      </c>
      <c r="E16" s="24"/>
      <c r="F16" s="25">
        <f>C16*E16</f>
        <v>0</v>
      </c>
      <c r="G16" s="26"/>
    </row>
    <row r="17" spans="1:7" ht="33" x14ac:dyDescent="0.3">
      <c r="A17" s="65">
        <f>A16+0.01</f>
        <v>1.02</v>
      </c>
      <c r="B17" s="66" t="s">
        <v>32</v>
      </c>
      <c r="C17" s="22">
        <v>1</v>
      </c>
      <c r="D17" s="22" t="s">
        <v>28</v>
      </c>
      <c r="E17" s="24"/>
      <c r="F17" s="27">
        <f>C17*E17</f>
        <v>0</v>
      </c>
      <c r="G17" s="26"/>
    </row>
    <row r="18" spans="1:7" ht="17.25" thickBot="1" x14ac:dyDescent="0.35">
      <c r="A18" s="65">
        <f t="shared" ref="A18" si="0">A17+0.01</f>
        <v>1.03</v>
      </c>
      <c r="B18" s="66" t="s">
        <v>33</v>
      </c>
      <c r="C18" s="22">
        <v>1</v>
      </c>
      <c r="D18" s="22" t="s">
        <v>28</v>
      </c>
      <c r="E18" s="24"/>
      <c r="F18" s="27">
        <f t="shared" ref="F18:F36" si="1">C18*E18</f>
        <v>0</v>
      </c>
      <c r="G18" s="26"/>
    </row>
    <row r="19" spans="1:7" ht="17.25" thickBot="1" x14ac:dyDescent="0.35">
      <c r="A19" s="20"/>
      <c r="B19" s="21"/>
      <c r="C19" s="22"/>
      <c r="D19" s="23"/>
      <c r="E19" s="27"/>
      <c r="F19" s="29"/>
      <c r="G19" s="30">
        <f>SUM(F16:F18)</f>
        <v>0</v>
      </c>
    </row>
    <row r="20" spans="1:7" s="19" customFormat="1" x14ac:dyDescent="0.3">
      <c r="A20" s="15">
        <v>2</v>
      </c>
      <c r="B20" s="16" t="s">
        <v>14</v>
      </c>
      <c r="C20" s="31"/>
      <c r="D20" s="17"/>
      <c r="E20" s="32"/>
      <c r="F20" s="32"/>
      <c r="G20" s="33"/>
    </row>
    <row r="21" spans="1:7" s="39" customFormat="1" ht="49.5" x14ac:dyDescent="0.3">
      <c r="A21" s="34">
        <f>A20+0.01</f>
        <v>2.0099999999999998</v>
      </c>
      <c r="B21" s="66" t="s">
        <v>34</v>
      </c>
      <c r="C21" s="22">
        <f>(3.81+2+9.3+1.8+1)*2.8</f>
        <v>50.147999999999996</v>
      </c>
      <c r="D21" s="22" t="s">
        <v>13</v>
      </c>
      <c r="E21" s="24"/>
      <c r="F21" s="27">
        <f t="shared" si="1"/>
        <v>0</v>
      </c>
      <c r="G21" s="38"/>
    </row>
    <row r="22" spans="1:7" ht="33" x14ac:dyDescent="0.3">
      <c r="A22" s="20">
        <f t="shared" ref="A22:A23" si="2">A21+0.01</f>
        <v>2.0199999999999996</v>
      </c>
      <c r="B22" s="66" t="s">
        <v>35</v>
      </c>
      <c r="C22" s="22">
        <f>(2.8+5.3+1+3.81)*2</f>
        <v>25.82</v>
      </c>
      <c r="D22" s="22" t="s">
        <v>13</v>
      </c>
      <c r="E22" s="24"/>
      <c r="F22" s="27">
        <f t="shared" si="1"/>
        <v>0</v>
      </c>
      <c r="G22" s="26"/>
    </row>
    <row r="23" spans="1:7" ht="50.25" thickBot="1" x14ac:dyDescent="0.35">
      <c r="A23" s="20">
        <f t="shared" si="2"/>
        <v>2.0299999999999994</v>
      </c>
      <c r="B23" s="66" t="s">
        <v>36</v>
      </c>
      <c r="C23" s="22">
        <f>C22+(1.7+3.81*2)*2.8</f>
        <v>51.915999999999997</v>
      </c>
      <c r="D23" s="22" t="s">
        <v>13</v>
      </c>
      <c r="E23" s="24"/>
      <c r="F23" s="27">
        <f t="shared" si="1"/>
        <v>0</v>
      </c>
      <c r="G23" s="26"/>
    </row>
    <row r="24" spans="1:7" s="39" customFormat="1" ht="17.25" thickBot="1" x14ac:dyDescent="0.35">
      <c r="A24" s="34"/>
      <c r="B24" s="35"/>
      <c r="C24" s="36"/>
      <c r="D24" s="37"/>
      <c r="E24" s="27"/>
      <c r="F24" s="29"/>
      <c r="G24" s="30">
        <f>SUM(F21:F23)</f>
        <v>0</v>
      </c>
    </row>
    <row r="25" spans="1:7" s="19" customFormat="1" x14ac:dyDescent="0.3">
      <c r="A25" s="15">
        <v>3</v>
      </c>
      <c r="B25" s="16" t="s">
        <v>15</v>
      </c>
      <c r="C25" s="31"/>
      <c r="D25" s="17"/>
      <c r="E25" s="32"/>
      <c r="F25" s="32"/>
      <c r="G25" s="33"/>
    </row>
    <row r="26" spans="1:7" ht="66" x14ac:dyDescent="0.3">
      <c r="A26" s="20">
        <f>A25+0.01</f>
        <v>3.01</v>
      </c>
      <c r="B26" s="66" t="s">
        <v>37</v>
      </c>
      <c r="C26" s="22">
        <v>1</v>
      </c>
      <c r="D26" s="22" t="s">
        <v>12</v>
      </c>
      <c r="E26" s="24"/>
      <c r="F26" s="25">
        <f t="shared" si="1"/>
        <v>0</v>
      </c>
      <c r="G26" s="26"/>
    </row>
    <row r="27" spans="1:7" ht="115.5" x14ac:dyDescent="0.3">
      <c r="A27" s="20">
        <f>A26+0.01</f>
        <v>3.0199999999999996</v>
      </c>
      <c r="B27" s="64" t="s">
        <v>38</v>
      </c>
      <c r="C27" s="22">
        <v>7</v>
      </c>
      <c r="D27" s="22" t="s">
        <v>12</v>
      </c>
      <c r="E27" s="24"/>
      <c r="F27" s="27">
        <f t="shared" si="1"/>
        <v>0</v>
      </c>
      <c r="G27" s="26"/>
    </row>
    <row r="28" spans="1:7" ht="82.5" x14ac:dyDescent="0.3">
      <c r="A28" s="20">
        <f>A27+0.01</f>
        <v>3.0299999999999994</v>
      </c>
      <c r="B28" s="66" t="s">
        <v>39</v>
      </c>
      <c r="C28" s="22">
        <v>1</v>
      </c>
      <c r="D28" s="22" t="s">
        <v>28</v>
      </c>
      <c r="E28" s="24"/>
      <c r="F28" s="27">
        <f t="shared" si="1"/>
        <v>0</v>
      </c>
      <c r="G28" s="26"/>
    </row>
    <row r="29" spans="1:7" ht="132.75" thickBot="1" x14ac:dyDescent="0.35">
      <c r="A29" s="20">
        <f>A28+0.01</f>
        <v>3.0399999999999991</v>
      </c>
      <c r="B29" s="66" t="s">
        <v>40</v>
      </c>
      <c r="C29" s="22">
        <v>1</v>
      </c>
      <c r="D29" s="22" t="s">
        <v>12</v>
      </c>
      <c r="E29" s="24"/>
      <c r="F29" s="27">
        <f t="shared" si="1"/>
        <v>0</v>
      </c>
      <c r="G29" s="28"/>
    </row>
    <row r="30" spans="1:7" ht="17.25" thickBot="1" x14ac:dyDescent="0.35">
      <c r="A30" s="20"/>
      <c r="B30" s="21"/>
      <c r="C30" s="22"/>
      <c r="D30" s="23"/>
      <c r="E30" s="27"/>
      <c r="F30" s="67"/>
      <c r="G30" s="30">
        <f>SUM(F26:F29)</f>
        <v>0</v>
      </c>
    </row>
    <row r="31" spans="1:7" s="19" customFormat="1" x14ac:dyDescent="0.3">
      <c r="A31" s="15">
        <v>4</v>
      </c>
      <c r="B31" s="16" t="s">
        <v>16</v>
      </c>
      <c r="C31" s="31"/>
      <c r="D31" s="17"/>
      <c r="E31" s="32"/>
      <c r="F31" s="32"/>
      <c r="G31" s="33"/>
    </row>
    <row r="32" spans="1:7" ht="66" x14ac:dyDescent="0.3">
      <c r="A32" s="20">
        <f>A31+0.01</f>
        <v>4.01</v>
      </c>
      <c r="B32" s="66" t="s">
        <v>41</v>
      </c>
      <c r="C32" s="22">
        <v>4</v>
      </c>
      <c r="D32" s="22" t="s">
        <v>12</v>
      </c>
      <c r="E32" s="24"/>
      <c r="F32" s="27">
        <f t="shared" si="1"/>
        <v>0</v>
      </c>
      <c r="G32" s="26"/>
    </row>
    <row r="33" spans="1:7" ht="66" x14ac:dyDescent="0.3">
      <c r="A33" s="20">
        <f t="shared" ref="A33:A36" si="3">A32+0.01</f>
        <v>4.0199999999999996</v>
      </c>
      <c r="B33" s="66" t="s">
        <v>42</v>
      </c>
      <c r="C33" s="22">
        <v>12</v>
      </c>
      <c r="D33" s="22" t="s">
        <v>12</v>
      </c>
      <c r="E33" s="24"/>
      <c r="F33" s="27">
        <f t="shared" si="1"/>
        <v>0</v>
      </c>
      <c r="G33" s="26"/>
    </row>
    <row r="34" spans="1:7" ht="49.5" x14ac:dyDescent="0.3">
      <c r="A34" s="20">
        <f t="shared" si="3"/>
        <v>4.0299999999999994</v>
      </c>
      <c r="B34" s="66" t="s">
        <v>43</v>
      </c>
      <c r="C34" s="22">
        <v>2</v>
      </c>
      <c r="D34" s="22" t="s">
        <v>12</v>
      </c>
      <c r="E34" s="24"/>
      <c r="F34" s="27">
        <f t="shared" si="1"/>
        <v>0</v>
      </c>
      <c r="G34" s="26"/>
    </row>
    <row r="35" spans="1:7" ht="49.5" x14ac:dyDescent="0.3">
      <c r="A35" s="20">
        <f t="shared" si="3"/>
        <v>4.0399999999999991</v>
      </c>
      <c r="B35" s="66" t="s">
        <v>44</v>
      </c>
      <c r="C35" s="22">
        <v>3</v>
      </c>
      <c r="D35" s="22" t="s">
        <v>12</v>
      </c>
      <c r="E35" s="24"/>
      <c r="F35" s="27">
        <f t="shared" si="1"/>
        <v>0</v>
      </c>
      <c r="G35" s="26"/>
    </row>
    <row r="36" spans="1:7" ht="50.25" thickBot="1" x14ac:dyDescent="0.35">
      <c r="A36" s="20">
        <f t="shared" si="3"/>
        <v>4.0499999999999989</v>
      </c>
      <c r="B36" s="66" t="s">
        <v>45</v>
      </c>
      <c r="C36" s="22">
        <v>4</v>
      </c>
      <c r="D36" s="22" t="s">
        <v>12</v>
      </c>
      <c r="E36" s="24"/>
      <c r="F36" s="27">
        <f t="shared" si="1"/>
        <v>0</v>
      </c>
      <c r="G36" s="28"/>
    </row>
    <row r="37" spans="1:7" s="39" customFormat="1" ht="17.25" thickBot="1" x14ac:dyDescent="0.35">
      <c r="A37" s="34"/>
      <c r="B37" s="35"/>
      <c r="C37" s="36"/>
      <c r="D37" s="37"/>
      <c r="E37" s="37"/>
      <c r="F37" s="68"/>
      <c r="G37" s="30">
        <f>SUM(F32:F36)</f>
        <v>0</v>
      </c>
    </row>
    <row r="38" spans="1:7" s="19" customFormat="1" x14ac:dyDescent="0.3">
      <c r="A38" s="15">
        <v>5</v>
      </c>
      <c r="B38" s="16" t="s">
        <v>46</v>
      </c>
      <c r="C38" s="31"/>
      <c r="D38" s="17"/>
      <c r="E38" s="32"/>
      <c r="F38" s="32"/>
      <c r="G38" s="33"/>
    </row>
    <row r="39" spans="1:7" s="39" customFormat="1" ht="33" x14ac:dyDescent="0.3">
      <c r="A39" s="34">
        <f>A38+0.01</f>
        <v>5.01</v>
      </c>
      <c r="B39" s="66" t="s">
        <v>47</v>
      </c>
      <c r="C39" s="22">
        <v>6</v>
      </c>
      <c r="D39" s="22" t="s">
        <v>12</v>
      </c>
      <c r="E39" s="24"/>
      <c r="F39" s="27">
        <f t="shared" ref="F39:F42" si="4">C39*E39</f>
        <v>0</v>
      </c>
      <c r="G39" s="38"/>
    </row>
    <row r="40" spans="1:7" s="39" customFormat="1" ht="49.5" x14ac:dyDescent="0.3">
      <c r="A40" s="34">
        <f t="shared" ref="A40:A42" si="5">A39+0.01</f>
        <v>5.0199999999999996</v>
      </c>
      <c r="B40" s="66" t="s">
        <v>48</v>
      </c>
      <c r="C40" s="22">
        <v>1</v>
      </c>
      <c r="D40" s="22" t="s">
        <v>12</v>
      </c>
      <c r="E40" s="24"/>
      <c r="F40" s="27">
        <f t="shared" si="4"/>
        <v>0</v>
      </c>
      <c r="G40" s="38"/>
    </row>
    <row r="41" spans="1:7" s="39" customFormat="1" ht="66" x14ac:dyDescent="0.3">
      <c r="A41" s="34">
        <f t="shared" si="5"/>
        <v>5.0299999999999994</v>
      </c>
      <c r="B41" s="66" t="s">
        <v>49</v>
      </c>
      <c r="C41" s="22">
        <v>3</v>
      </c>
      <c r="D41" s="22" t="s">
        <v>12</v>
      </c>
      <c r="E41" s="24"/>
      <c r="F41" s="27">
        <f t="shared" si="4"/>
        <v>0</v>
      </c>
      <c r="G41" s="38"/>
    </row>
    <row r="42" spans="1:7" s="39" customFormat="1" ht="50.25" thickBot="1" x14ac:dyDescent="0.35">
      <c r="A42" s="34">
        <f t="shared" si="5"/>
        <v>5.0399999999999991</v>
      </c>
      <c r="B42" s="66" t="s">
        <v>50</v>
      </c>
      <c r="C42" s="22">
        <v>1</v>
      </c>
      <c r="D42" s="22" t="s">
        <v>12</v>
      </c>
      <c r="E42" s="24"/>
      <c r="F42" s="27">
        <f t="shared" si="4"/>
        <v>0</v>
      </c>
      <c r="G42" s="69"/>
    </row>
    <row r="43" spans="1:7" s="39" customFormat="1" ht="17.25" thickBot="1" x14ac:dyDescent="0.35">
      <c r="A43" s="34"/>
      <c r="B43" s="35"/>
      <c r="C43" s="36"/>
      <c r="D43" s="37"/>
      <c r="E43" s="37"/>
      <c r="F43" s="68"/>
      <c r="G43" s="30">
        <f>SUM(F39:F42)</f>
        <v>0</v>
      </c>
    </row>
    <row r="44" spans="1:7" s="39" customFormat="1" ht="17.25" thickBot="1" x14ac:dyDescent="0.35">
      <c r="A44" s="34"/>
      <c r="B44" s="35"/>
      <c r="C44" s="36"/>
      <c r="D44" s="37"/>
      <c r="E44" s="37"/>
      <c r="F44" s="27"/>
      <c r="G44" s="69"/>
    </row>
    <row r="45" spans="1:7" s="40" customFormat="1" ht="17.25" customHeight="1" thickBot="1" x14ac:dyDescent="0.35">
      <c r="A45" s="70" t="s">
        <v>17</v>
      </c>
      <c r="B45" s="71"/>
      <c r="C45" s="71"/>
      <c r="D45" s="71"/>
      <c r="E45" s="71"/>
      <c r="F45" s="72"/>
      <c r="G45" s="30">
        <f>SUM(G15:G44)</f>
        <v>0</v>
      </c>
    </row>
    <row r="46" spans="1:7" s="44" customFormat="1" x14ac:dyDescent="0.3">
      <c r="A46" s="41"/>
      <c r="B46" s="11"/>
      <c r="C46" s="11"/>
      <c r="D46" s="11"/>
      <c r="E46" s="11"/>
      <c r="F46" s="42"/>
      <c r="G46" s="43"/>
    </row>
    <row r="47" spans="1:7" s="19" customFormat="1" x14ac:dyDescent="0.3">
      <c r="A47" s="15">
        <v>5</v>
      </c>
      <c r="B47" s="16" t="s">
        <v>18</v>
      </c>
      <c r="C47" s="31"/>
      <c r="D47" s="17"/>
      <c r="E47" s="32"/>
      <c r="F47" s="32"/>
      <c r="G47" s="45"/>
    </row>
    <row r="48" spans="1:7" x14ac:dyDescent="0.3">
      <c r="A48" s="46">
        <f>A47+0.01</f>
        <v>5.01</v>
      </c>
      <c r="B48" s="47" t="s">
        <v>19</v>
      </c>
      <c r="C48" s="48"/>
      <c r="D48" s="22" t="s">
        <v>20</v>
      </c>
      <c r="E48" s="49"/>
      <c r="F48" s="25">
        <f>C48*$G$45</f>
        <v>0</v>
      </c>
      <c r="G48" s="26"/>
    </row>
    <row r="49" spans="1:7" x14ac:dyDescent="0.3">
      <c r="A49" s="46">
        <f t="shared" ref="A49:A53" si="6">A48+0.01</f>
        <v>5.0199999999999996</v>
      </c>
      <c r="B49" s="47" t="s">
        <v>21</v>
      </c>
      <c r="C49" s="48"/>
      <c r="D49" s="22" t="s">
        <v>20</v>
      </c>
      <c r="E49" s="49"/>
      <c r="F49" s="25">
        <f t="shared" ref="F49:F53" si="7">C49*$G$45</f>
        <v>0</v>
      </c>
      <c r="G49" s="26"/>
    </row>
    <row r="50" spans="1:7" x14ac:dyDescent="0.3">
      <c r="A50" s="46">
        <f t="shared" si="6"/>
        <v>5.0299999999999994</v>
      </c>
      <c r="B50" s="47" t="s">
        <v>22</v>
      </c>
      <c r="C50" s="48"/>
      <c r="D50" s="22" t="s">
        <v>20</v>
      </c>
      <c r="E50" s="49"/>
      <c r="F50" s="25">
        <f t="shared" si="7"/>
        <v>0</v>
      </c>
      <c r="G50" s="26"/>
    </row>
    <row r="51" spans="1:7" x14ac:dyDescent="0.3">
      <c r="A51" s="46">
        <f t="shared" si="6"/>
        <v>5.0399999999999991</v>
      </c>
      <c r="B51" s="47" t="s">
        <v>23</v>
      </c>
      <c r="C51" s="22">
        <v>4.5</v>
      </c>
      <c r="D51" s="22" t="s">
        <v>20</v>
      </c>
      <c r="E51" s="49"/>
      <c r="F51" s="25">
        <f t="shared" si="7"/>
        <v>0</v>
      </c>
      <c r="G51" s="26"/>
    </row>
    <row r="52" spans="1:7" x14ac:dyDescent="0.3">
      <c r="A52" s="46">
        <f t="shared" si="6"/>
        <v>5.0499999999999989</v>
      </c>
      <c r="B52" s="47" t="s">
        <v>24</v>
      </c>
      <c r="C52" s="22">
        <v>0.1</v>
      </c>
      <c r="D52" s="22" t="s">
        <v>20</v>
      </c>
      <c r="E52" s="49"/>
      <c r="F52" s="25">
        <f t="shared" si="7"/>
        <v>0</v>
      </c>
      <c r="G52" s="26"/>
    </row>
    <row r="53" spans="1:7" ht="50.25" thickBot="1" x14ac:dyDescent="0.35">
      <c r="A53" s="46">
        <f t="shared" si="6"/>
        <v>5.0599999999999987</v>
      </c>
      <c r="B53" s="47" t="s">
        <v>25</v>
      </c>
      <c r="C53" s="22">
        <v>1</v>
      </c>
      <c r="D53" s="22" t="s">
        <v>20</v>
      </c>
      <c r="E53" s="49"/>
      <c r="F53" s="25">
        <f t="shared" si="7"/>
        <v>0</v>
      </c>
      <c r="G53" s="28"/>
    </row>
    <row r="54" spans="1:7" ht="17.25" thickBot="1" x14ac:dyDescent="0.35">
      <c r="A54" s="46"/>
      <c r="B54" s="47"/>
      <c r="C54" s="22"/>
      <c r="D54" s="22"/>
      <c r="E54" s="49"/>
      <c r="F54" s="50"/>
      <c r="G54" s="30">
        <f>SUM(F48:F53)</f>
        <v>0</v>
      </c>
    </row>
    <row r="55" spans="1:7" s="39" customFormat="1" ht="17.25" thickBot="1" x14ac:dyDescent="0.35">
      <c r="A55" s="51"/>
      <c r="B55" s="52"/>
      <c r="C55" s="36"/>
      <c r="D55" s="36"/>
      <c r="E55" s="53"/>
      <c r="F55" s="27"/>
      <c r="G55" s="54"/>
    </row>
    <row r="56" spans="1:7" ht="33.75" thickBot="1" x14ac:dyDescent="0.35">
      <c r="A56" s="46">
        <f>A53+0.01</f>
        <v>5.0699999999999985</v>
      </c>
      <c r="B56" s="47" t="s">
        <v>26</v>
      </c>
      <c r="C56" s="22">
        <v>18</v>
      </c>
      <c r="D56" s="22" t="s">
        <v>20</v>
      </c>
      <c r="E56" s="49"/>
      <c r="F56" s="50">
        <f>F48*0.18</f>
        <v>0</v>
      </c>
      <c r="G56" s="30">
        <f>F56</f>
        <v>0</v>
      </c>
    </row>
    <row r="57" spans="1:7" s="39" customFormat="1" ht="17.25" thickBot="1" x14ac:dyDescent="0.35">
      <c r="A57" s="55"/>
      <c r="B57" s="56"/>
      <c r="C57" s="57"/>
      <c r="D57" s="57"/>
      <c r="E57" s="58"/>
      <c r="F57" s="59"/>
      <c r="G57" s="60"/>
    </row>
    <row r="58" spans="1:7" s="62" customFormat="1" ht="18.75" customHeight="1" thickBot="1" x14ac:dyDescent="0.4">
      <c r="A58" s="73" t="s">
        <v>51</v>
      </c>
      <c r="B58" s="74"/>
      <c r="C58" s="74"/>
      <c r="D58" s="74"/>
      <c r="E58" s="74"/>
      <c r="F58" s="75"/>
      <c r="G58" s="61">
        <f>SUM(G45:G56)</f>
        <v>0</v>
      </c>
    </row>
  </sheetData>
  <mergeCells count="10">
    <mergeCell ref="A45:F45"/>
    <mergeCell ref="A58:F58"/>
    <mergeCell ref="A10:B10"/>
    <mergeCell ref="C10:G10"/>
    <mergeCell ref="A1:G5"/>
    <mergeCell ref="A6:G6"/>
    <mergeCell ref="A7:G7"/>
    <mergeCell ref="A9:G9"/>
    <mergeCell ref="A11:B11"/>
    <mergeCell ref="C11:G11"/>
  </mergeCells>
  <pageMargins left="0.7" right="0.7" top="0.75" bottom="0.75" header="0.3" footer="0.3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ADMISIONES</vt:lpstr>
      <vt:lpstr>ADMISIONES!Área_de_impresión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cramirez</dc:creator>
  <cp:lastModifiedBy>aurena</cp:lastModifiedBy>
  <dcterms:created xsi:type="dcterms:W3CDTF">2016-06-30T15:48:27Z</dcterms:created>
  <dcterms:modified xsi:type="dcterms:W3CDTF">2016-11-23T18:33:47Z</dcterms:modified>
</cp:coreProperties>
</file>