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05"/>
  </bookViews>
  <sheets>
    <sheet name="AUDITORIO I" sheetId="1" r:id="rId1"/>
  </sheets>
  <definedNames>
    <definedName name="_xlnm.Print_Area" localSheetId="0">'AUDITORIO I'!$A$1:$G$64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A40" i="1"/>
  <c r="A41" i="1"/>
  <c r="A42" i="1"/>
  <c r="A43" i="1"/>
  <c r="A44" i="1"/>
  <c r="A45" i="1"/>
  <c r="A46" i="1"/>
  <c r="A47" i="1"/>
  <c r="C37" i="1"/>
  <c r="F37" i="1"/>
  <c r="C36" i="1"/>
  <c r="F36" i="1"/>
  <c r="F35" i="1"/>
  <c r="F34" i="1"/>
  <c r="A34" i="1"/>
  <c r="A35" i="1"/>
  <c r="A36" i="1"/>
  <c r="A37" i="1"/>
  <c r="C31" i="1"/>
  <c r="F31" i="1"/>
  <c r="F30" i="1"/>
  <c r="F29" i="1"/>
  <c r="F28" i="1"/>
  <c r="F27" i="1"/>
  <c r="F26" i="1"/>
  <c r="F25" i="1"/>
  <c r="C24" i="1"/>
  <c r="F24" i="1"/>
  <c r="A24" i="1"/>
  <c r="A25" i="1"/>
  <c r="A26" i="1"/>
  <c r="A27" i="1"/>
  <c r="A28" i="1"/>
  <c r="A29" i="1"/>
  <c r="A30" i="1"/>
  <c r="A31" i="1"/>
  <c r="F21" i="1"/>
  <c r="F20" i="1"/>
  <c r="F19" i="1"/>
  <c r="F18" i="1"/>
  <c r="C17" i="1"/>
  <c r="F17" i="1"/>
  <c r="F16" i="1"/>
  <c r="A16" i="1"/>
  <c r="A17" i="1"/>
  <c r="A18" i="1"/>
  <c r="A19" i="1"/>
  <c r="A20" i="1"/>
  <c r="A21" i="1"/>
  <c r="G32" i="1"/>
  <c r="G22" i="1"/>
  <c r="G48" i="1"/>
  <c r="G38" i="1"/>
  <c r="A53" i="1"/>
  <c r="A54" i="1"/>
  <c r="A55" i="1"/>
  <c r="A56" i="1"/>
  <c r="A57" i="1"/>
  <c r="A58" i="1"/>
  <c r="A61" i="1"/>
  <c r="G50" i="1"/>
  <c r="F58" i="1"/>
  <c r="F57" i="1"/>
  <c r="F56" i="1"/>
  <c r="F55" i="1"/>
  <c r="F54" i="1"/>
  <c r="F53" i="1"/>
  <c r="F61" i="1"/>
  <c r="G61" i="1"/>
  <c r="G59" i="1"/>
  <c r="G63" i="1"/>
</calcChain>
</file>

<file path=xl/sharedStrings.xml><?xml version="1.0" encoding="utf-8"?>
<sst xmlns="http://schemas.openxmlformats.org/spreadsheetml/2006/main" count="87" uniqueCount="59">
  <si>
    <t>"Año del Fomento de la Vivienda"</t>
  </si>
  <si>
    <t>Departamento de Proyectos de Infraestructura</t>
  </si>
  <si>
    <t>PRESUPUESTO</t>
  </si>
  <si>
    <t>DESCRIPCION DE LOS TRABAJOS:</t>
  </si>
  <si>
    <t>Revestimiento acústico de paredes con terminacion en Fachadatek (fibrocemento), plafones acusticos metalicos, tarima en madera y cabina para controles audiovisuales</t>
  </si>
  <si>
    <t>ITEM</t>
  </si>
  <si>
    <t>DESCRIPCION</t>
  </si>
  <si>
    <t>CANTIDAD</t>
  </si>
  <si>
    <t>UNIDAD</t>
  </si>
  <si>
    <t>PU (RD$)</t>
  </si>
  <si>
    <t>VALOR (RD$)</t>
  </si>
  <si>
    <t>SUBTOTAL (RD$)</t>
  </si>
  <si>
    <t>TRABAJOS PRELIMINARES</t>
  </si>
  <si>
    <t>und</t>
  </si>
  <si>
    <t>Ranurado de muros y techos para preinstalación eléctrica</t>
  </si>
  <si>
    <t>Remoción de plafones</t>
  </si>
  <si>
    <t>m2</t>
  </si>
  <si>
    <t>Remoción de luminarias</t>
  </si>
  <si>
    <t>Remoción de puertas</t>
  </si>
  <si>
    <t>Remoción muro de sheetrock</t>
  </si>
  <si>
    <t>TERMINACION DE SUPERFICIE</t>
  </si>
  <si>
    <t>Suministro e instalación de muros de sheetrock a una cara con láminas doble de yeso de 5/8"</t>
  </si>
  <si>
    <t>Suministro e instalación de muros de sheetrock a dos cara con láminas doble de yeso de 5/8"</t>
  </si>
  <si>
    <t>Suministro e instalación plafón sheetrock (fascia)</t>
  </si>
  <si>
    <t>CERRAMIENTOS</t>
  </si>
  <si>
    <t xml:space="preserve">Suministro e instalación de panel de vidrio 1/2" para cabina </t>
  </si>
  <si>
    <t>INSTALACIONES ELECTRICAS</t>
  </si>
  <si>
    <t>pl</t>
  </si>
  <si>
    <t>TOTAL COSTOS DIRECTOS</t>
  </si>
  <si>
    <t>GASTOS INDIRECTOS</t>
  </si>
  <si>
    <t>Dirección Técnica y Administrativa</t>
  </si>
  <si>
    <t>%</t>
  </si>
  <si>
    <t>Gastos Administrativos</t>
  </si>
  <si>
    <t>Transporte</t>
  </si>
  <si>
    <t>Seguros y Fianzas</t>
  </si>
  <si>
    <t>CODIA</t>
  </si>
  <si>
    <t>Ley 6-86 (Fondo de Pensiones de los Trabajadores de la Construcción)</t>
  </si>
  <si>
    <t>ITBIS Dirección Técnica (Norma 07-2007)</t>
  </si>
  <si>
    <t>NOMBRE DEL PROYECTO:</t>
  </si>
  <si>
    <t>Remodelación Auditorio I</t>
  </si>
  <si>
    <t xml:space="preserve">TOTAL REMODELACION AUDITORIO I </t>
  </si>
  <si>
    <t>PA</t>
  </si>
  <si>
    <t>Bote de escombros</t>
  </si>
  <si>
    <t xml:space="preserve">Pintura acrílica interior Azul Atlántico 135, dos manos acorde a diseño. Incluye preparación de superficie. </t>
  </si>
  <si>
    <t>Suministro e instalación de aislante termo-acústico</t>
  </si>
  <si>
    <t>Suministro e instalación de tarima en madera con escalones. Base en perfiles de hierro c/2 pies, base en plywood 3/4", recubierto en paneles de madera solida machihembrados.  h= 0.50 m, 3 escalones de 0.90 m de ancho y 0.30 m  de huella</t>
  </si>
  <si>
    <t xml:space="preserve">Suministro e instalación de plafón metálico microperforado 2'x2', con pintura en polvo poliester con capa 60 micras. Incluye perfilería metálica y sistema de suspensión. </t>
  </si>
  <si>
    <t xml:space="preserve">Suministro e instalación de revestimiento en planchas de Fachada tek. Perfilería anclada a muros existentes de 2-1/2" cal. 22. </t>
  </si>
  <si>
    <t>Suministro e instalación de puerta cortafuego acústica 0.90 m x 2.10 m</t>
  </si>
  <si>
    <t>Suministro e instalación de puerta cortafuego acústica 0.80 m x 2.10 m</t>
  </si>
  <si>
    <t>Laminado de bloqueo de visión de ventanas y panel</t>
  </si>
  <si>
    <t>Luminaria LED 4" redonda empotrada (en techo de fascia) 12 W 120/240V. Incluye cableado #12 TW, Tubo ½"x20' PVC SDR-26.</t>
  </si>
  <si>
    <t>Tomacorriente doble.  Incluye cableado #12 TW, Tubo ½"x20' PVC SDR-26.</t>
  </si>
  <si>
    <t>Luminarias de muro LED tipo cordón, 110 V. Incluye cableado #12 TW, Tubo ½"x20' PVC SDR-26.</t>
  </si>
  <si>
    <t>Salida para bocina en pared, cable #10 duplex, ducto EMT (conexión a cabina de control)</t>
  </si>
  <si>
    <t>Salida para subwoffer en pared, cable #10 duplex, ducto EMT (conexión a cabina de control)</t>
  </si>
  <si>
    <t>Wallplate XLR. Incluye suministro e instalación (conexión a cabina de control)</t>
  </si>
  <si>
    <t>Wallplate audio CIJ3D. Incluye suministro e instalación (conexión a cabina de control)</t>
  </si>
  <si>
    <t>Wallplate HDMI/VGA 3.5 mm audio. Incluye suministro e instalación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</si>
</sst>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[$RD$-1C0A]* #,##0.00_);_([$RD$-1C0A]* \(#,##0.00\);_([$RD$-1C0A]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4"/>
      <color theme="1"/>
      <name val="Trebuchet MS"/>
      <family val="2"/>
    </font>
    <font>
      <sz val="10"/>
      <color theme="1"/>
      <name val="Trebuchet MS"/>
      <family val="2"/>
    </font>
    <font>
      <b/>
      <sz val="12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65" fontId="3" fillId="0" borderId="0" xfId="1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2" borderId="1" xfId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3" fillId="0" borderId="4" xfId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5" fontId="2" fillId="3" borderId="7" xfId="1" applyFont="1" applyFill="1" applyBorder="1"/>
    <xf numFmtId="0" fontId="2" fillId="3" borderId="8" xfId="0" applyFont="1" applyFill="1" applyBorder="1" applyAlignment="1">
      <alignment wrapText="1"/>
    </xf>
    <xf numFmtId="0" fontId="2" fillId="3" borderId="8" xfId="0" applyFont="1" applyFill="1" applyBorder="1"/>
    <xf numFmtId="0" fontId="2" fillId="3" borderId="9" xfId="0" applyFont="1" applyFill="1" applyBorder="1"/>
    <xf numFmtId="0" fontId="2" fillId="3" borderId="0" xfId="0" applyFont="1" applyFill="1"/>
    <xf numFmtId="165" fontId="2" fillId="0" borderId="7" xfId="1" applyFont="1" applyBorder="1"/>
    <xf numFmtId="0" fontId="2" fillId="0" borderId="8" xfId="0" applyFont="1" applyBorder="1" applyAlignment="1">
      <alignment wrapText="1"/>
    </xf>
    <xf numFmtId="165" fontId="2" fillId="0" borderId="8" xfId="1" applyFont="1" applyBorder="1"/>
    <xf numFmtId="0" fontId="2" fillId="0" borderId="8" xfId="0" applyFont="1" applyBorder="1"/>
    <xf numFmtId="164" fontId="2" fillId="4" borderId="8" xfId="2" applyFont="1" applyFill="1" applyBorder="1"/>
    <xf numFmtId="164" fontId="2" fillId="0" borderId="8" xfId="2" applyFont="1" applyBorder="1"/>
    <xf numFmtId="164" fontId="2" fillId="0" borderId="9" xfId="2" applyFont="1" applyBorder="1"/>
    <xf numFmtId="164" fontId="2" fillId="0" borderId="8" xfId="2" applyFont="1" applyFill="1" applyBorder="1"/>
    <xf numFmtId="164" fontId="2" fillId="0" borderId="10" xfId="2" applyFont="1" applyBorder="1"/>
    <xf numFmtId="164" fontId="2" fillId="0" borderId="11" xfId="2" applyFont="1" applyFill="1" applyBorder="1"/>
    <xf numFmtId="164" fontId="3" fillId="2" borderId="12" xfId="2" applyFont="1" applyFill="1" applyBorder="1"/>
    <xf numFmtId="165" fontId="2" fillId="3" borderId="8" xfId="1" applyFont="1" applyFill="1" applyBorder="1"/>
    <xf numFmtId="164" fontId="2" fillId="3" borderId="8" xfId="2" applyFont="1" applyFill="1" applyBorder="1"/>
    <xf numFmtId="164" fontId="2" fillId="3" borderId="13" xfId="2" applyFont="1" applyFill="1" applyBorder="1"/>
    <xf numFmtId="165" fontId="2" fillId="0" borderId="7" xfId="1" applyFont="1" applyFill="1" applyBorder="1"/>
    <xf numFmtId="0" fontId="2" fillId="0" borderId="8" xfId="0" applyFont="1" applyFill="1" applyBorder="1" applyAlignment="1">
      <alignment wrapText="1"/>
    </xf>
    <xf numFmtId="165" fontId="2" fillId="0" borderId="8" xfId="1" applyFont="1" applyFill="1" applyBorder="1"/>
    <xf numFmtId="0" fontId="2" fillId="0" borderId="8" xfId="0" applyFont="1" applyFill="1" applyBorder="1"/>
    <xf numFmtId="164" fontId="2" fillId="0" borderId="9" xfId="2" applyFont="1" applyFill="1" applyBorder="1"/>
    <xf numFmtId="0" fontId="2" fillId="0" borderId="0" xfId="0" applyFont="1" applyFill="1"/>
    <xf numFmtId="164" fontId="2" fillId="0" borderId="10" xfId="2" applyFont="1" applyFill="1" applyBorder="1"/>
    <xf numFmtId="164" fontId="2" fillId="0" borderId="14" xfId="2" applyFont="1" applyFill="1" applyBorder="1"/>
    <xf numFmtId="0" fontId="3" fillId="5" borderId="0" xfId="0" applyFont="1" applyFill="1"/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164" fontId="3" fillId="0" borderId="6" xfId="2" applyFont="1" applyFill="1" applyBorder="1"/>
    <xf numFmtId="0" fontId="3" fillId="0" borderId="0" xfId="0" applyFont="1" applyFill="1"/>
    <xf numFmtId="164" fontId="2" fillId="3" borderId="9" xfId="2" applyFont="1" applyFill="1" applyBorder="1"/>
    <xf numFmtId="165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165" fontId="2" fillId="4" borderId="8" xfId="1" applyFont="1" applyFill="1" applyBorder="1"/>
    <xf numFmtId="166" fontId="2" fillId="0" borderId="8" xfId="1" applyNumberFormat="1" applyFont="1" applyBorder="1"/>
    <xf numFmtId="164" fontId="2" fillId="0" borderId="11" xfId="2" applyFont="1" applyBorder="1"/>
    <xf numFmtId="165" fontId="2" fillId="0" borderId="7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166" fontId="2" fillId="0" borderId="8" xfId="1" applyNumberFormat="1" applyFont="1" applyFill="1" applyBorder="1"/>
    <xf numFmtId="164" fontId="3" fillId="0" borderId="14" xfId="2" applyFont="1" applyFill="1" applyBorder="1"/>
    <xf numFmtId="165" fontId="2" fillId="0" borderId="18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vertical="center" wrapText="1"/>
    </xf>
    <xf numFmtId="165" fontId="2" fillId="0" borderId="19" xfId="1" applyFont="1" applyFill="1" applyBorder="1"/>
    <xf numFmtId="166" fontId="2" fillId="0" borderId="19" xfId="1" applyNumberFormat="1" applyFont="1" applyFill="1" applyBorder="1"/>
    <xf numFmtId="164" fontId="2" fillId="0" borderId="19" xfId="2" applyFont="1" applyFill="1" applyBorder="1"/>
    <xf numFmtId="164" fontId="3" fillId="0" borderId="20" xfId="2" applyFont="1" applyFill="1" applyBorder="1"/>
    <xf numFmtId="164" fontId="6" fillId="2" borderId="12" xfId="2" applyFont="1" applyFill="1" applyBorder="1"/>
    <xf numFmtId="0" fontId="6" fillId="2" borderId="0" xfId="0" applyFont="1" applyFill="1"/>
    <xf numFmtId="165" fontId="2" fillId="0" borderId="0" xfId="1" applyFont="1"/>
    <xf numFmtId="0" fontId="3" fillId="5" borderId="15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wrapText="1"/>
    </xf>
    <xf numFmtId="0" fontId="3" fillId="5" borderId="17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23" xfId="0" applyFont="1" applyFill="1" applyBorder="1" applyAlignment="1">
      <alignment horizontal="center" wrapText="1"/>
    </xf>
    <xf numFmtId="165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3" fillId="0" borderId="0" xfId="1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50007</xdr:rowOff>
    </xdr:from>
    <xdr:to>
      <xdr:col>1</xdr:col>
      <xdr:colOff>1959581</xdr:colOff>
      <xdr:row>4</xdr:row>
      <xdr:rowOff>161925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6528" t="44561" r="36515" b="42376"/>
        <a:stretch/>
      </xdr:blipFill>
      <xdr:spPr>
        <a:xfrm>
          <a:off x="66675" y="50007"/>
          <a:ext cx="2445356" cy="950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63"/>
  <sheetViews>
    <sheetView tabSelected="1" zoomScaleNormal="100" zoomScaleSheetLayoutView="80" workbookViewId="0">
      <selection sqref="A1:G5"/>
    </sheetView>
  </sheetViews>
  <sheetFormatPr baseColWidth="10" defaultRowHeight="16.5" x14ac:dyDescent="0.3"/>
  <cols>
    <col min="1" max="1" width="8.28515625" style="65" bestFit="1" customWidth="1"/>
    <col min="2" max="2" width="34.7109375" style="1" customWidth="1"/>
    <col min="3" max="3" width="11.5703125" style="1" bestFit="1" customWidth="1"/>
    <col min="4" max="4" width="10.28515625" style="1" customWidth="1"/>
    <col min="5" max="5" width="16.140625" style="1" customWidth="1"/>
    <col min="6" max="7" width="18.42578125" style="1" customWidth="1"/>
    <col min="8" max="16384" width="11.42578125" style="1"/>
  </cols>
  <sheetData>
    <row r="1" spans="1:7" x14ac:dyDescent="0.3">
      <c r="A1" s="72"/>
      <c r="B1" s="72"/>
      <c r="C1" s="72"/>
      <c r="D1" s="72"/>
      <c r="E1" s="72"/>
      <c r="F1" s="72"/>
      <c r="G1" s="72"/>
    </row>
    <row r="2" spans="1:7" x14ac:dyDescent="0.3">
      <c r="A2" s="72"/>
      <c r="B2" s="72"/>
      <c r="C2" s="72"/>
      <c r="D2" s="72"/>
      <c r="E2" s="72"/>
      <c r="F2" s="72"/>
      <c r="G2" s="72"/>
    </row>
    <row r="3" spans="1:7" x14ac:dyDescent="0.3">
      <c r="A3" s="72"/>
      <c r="B3" s="72"/>
      <c r="C3" s="72"/>
      <c r="D3" s="72"/>
      <c r="E3" s="72"/>
      <c r="F3" s="72"/>
      <c r="G3" s="72"/>
    </row>
    <row r="4" spans="1:7" x14ac:dyDescent="0.3">
      <c r="A4" s="72"/>
      <c r="B4" s="72"/>
      <c r="C4" s="72"/>
      <c r="D4" s="72"/>
      <c r="E4" s="72"/>
      <c r="F4" s="72"/>
      <c r="G4" s="72"/>
    </row>
    <row r="5" spans="1:7" x14ac:dyDescent="0.3">
      <c r="A5" s="72"/>
      <c r="B5" s="72"/>
      <c r="C5" s="72"/>
      <c r="D5" s="72"/>
      <c r="E5" s="72"/>
      <c r="F5" s="72"/>
      <c r="G5" s="72"/>
    </row>
    <row r="6" spans="1:7" x14ac:dyDescent="0.3">
      <c r="A6" s="73" t="s">
        <v>0</v>
      </c>
      <c r="B6" s="73"/>
      <c r="C6" s="73"/>
      <c r="D6" s="73"/>
      <c r="E6" s="73"/>
      <c r="F6" s="73"/>
      <c r="G6" s="73"/>
    </row>
    <row r="7" spans="1:7" ht="18.75" x14ac:dyDescent="0.3">
      <c r="A7" s="74" t="s">
        <v>1</v>
      </c>
      <c r="B7" s="74"/>
      <c r="C7" s="74"/>
      <c r="D7" s="74"/>
      <c r="E7" s="74"/>
      <c r="F7" s="74"/>
      <c r="G7" s="74"/>
    </row>
    <row r="8" spans="1:7" x14ac:dyDescent="0.3">
      <c r="A8" s="2"/>
      <c r="B8" s="3"/>
      <c r="C8" s="3"/>
      <c r="D8" s="3"/>
      <c r="E8" s="3"/>
      <c r="F8" s="3"/>
      <c r="G8" s="3"/>
    </row>
    <row r="9" spans="1:7" ht="18.75" x14ac:dyDescent="0.3">
      <c r="A9" s="74" t="s">
        <v>2</v>
      </c>
      <c r="B9" s="74"/>
      <c r="C9" s="74"/>
      <c r="D9" s="74"/>
      <c r="E9" s="74"/>
      <c r="F9" s="74"/>
      <c r="G9" s="74"/>
    </row>
    <row r="10" spans="1:7" x14ac:dyDescent="0.3">
      <c r="A10" s="75" t="s">
        <v>38</v>
      </c>
      <c r="B10" s="75"/>
      <c r="C10" s="76" t="s">
        <v>39</v>
      </c>
      <c r="D10" s="76"/>
      <c r="E10" s="76"/>
      <c r="F10" s="76"/>
      <c r="G10" s="76"/>
    </row>
    <row r="11" spans="1:7" ht="37.5" customHeight="1" x14ac:dyDescent="0.3">
      <c r="A11" s="75" t="s">
        <v>3</v>
      </c>
      <c r="B11" s="75"/>
      <c r="C11" s="76" t="s">
        <v>4</v>
      </c>
      <c r="D11" s="76"/>
      <c r="E11" s="76"/>
      <c r="F11" s="76"/>
      <c r="G11" s="76"/>
    </row>
    <row r="12" spans="1:7" ht="17.25" thickBot="1" x14ac:dyDescent="0.35">
      <c r="A12" s="2"/>
      <c r="B12" s="3"/>
      <c r="C12" s="4"/>
      <c r="D12" s="4"/>
      <c r="E12" s="4"/>
      <c r="F12" s="4"/>
      <c r="G12" s="4"/>
    </row>
    <row r="13" spans="1:7" s="9" customFormat="1" ht="15.75" customHeight="1" thickBot="1" x14ac:dyDescent="0.35">
      <c r="A13" s="5" t="s">
        <v>5</v>
      </c>
      <c r="B13" s="6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8" t="s">
        <v>11</v>
      </c>
    </row>
    <row r="14" spans="1:7" s="14" customFormat="1" ht="15.75" customHeight="1" x14ac:dyDescent="0.3">
      <c r="A14" s="10"/>
      <c r="B14" s="11"/>
      <c r="C14" s="12"/>
      <c r="D14" s="12"/>
      <c r="E14" s="12"/>
      <c r="F14" s="12"/>
      <c r="G14" s="13"/>
    </row>
    <row r="15" spans="1:7" s="19" customFormat="1" x14ac:dyDescent="0.3">
      <c r="A15" s="15">
        <v>1</v>
      </c>
      <c r="B15" s="16" t="s">
        <v>12</v>
      </c>
      <c r="C15" s="17"/>
      <c r="D15" s="17"/>
      <c r="E15" s="17"/>
      <c r="F15" s="17"/>
      <c r="G15" s="18"/>
    </row>
    <row r="16" spans="1:7" ht="33" x14ac:dyDescent="0.3">
      <c r="A16" s="20">
        <f>A15+0.01</f>
        <v>1.01</v>
      </c>
      <c r="B16" s="21" t="s">
        <v>14</v>
      </c>
      <c r="C16" s="22">
        <v>1</v>
      </c>
      <c r="D16" s="23" t="s">
        <v>41</v>
      </c>
      <c r="E16" s="24"/>
      <c r="F16" s="27">
        <f>C16*E16</f>
        <v>0</v>
      </c>
      <c r="G16" s="26"/>
    </row>
    <row r="17" spans="1:7" x14ac:dyDescent="0.3">
      <c r="A17" s="20">
        <f t="shared" ref="A17:A21" si="0">A16+0.01</f>
        <v>1.02</v>
      </c>
      <c r="B17" s="21" t="s">
        <v>15</v>
      </c>
      <c r="C17" s="22">
        <f>C28+C29</f>
        <v>98.4</v>
      </c>
      <c r="D17" s="23" t="s">
        <v>16</v>
      </c>
      <c r="E17" s="24"/>
      <c r="F17" s="27">
        <f t="shared" ref="F17:F47" si="1">C17*E17</f>
        <v>0</v>
      </c>
      <c r="G17" s="26"/>
    </row>
    <row r="18" spans="1:7" x14ac:dyDescent="0.3">
      <c r="A18" s="20">
        <f t="shared" si="0"/>
        <v>1.03</v>
      </c>
      <c r="B18" s="21" t="s">
        <v>17</v>
      </c>
      <c r="C18" s="22">
        <v>1</v>
      </c>
      <c r="D18" s="23" t="s">
        <v>41</v>
      </c>
      <c r="E18" s="24"/>
      <c r="F18" s="27">
        <f t="shared" si="1"/>
        <v>0</v>
      </c>
      <c r="G18" s="26"/>
    </row>
    <row r="19" spans="1:7" x14ac:dyDescent="0.3">
      <c r="A19" s="20">
        <f t="shared" si="0"/>
        <v>1.04</v>
      </c>
      <c r="B19" s="21" t="s">
        <v>18</v>
      </c>
      <c r="C19" s="22">
        <v>4</v>
      </c>
      <c r="D19" s="23" t="s">
        <v>13</v>
      </c>
      <c r="E19" s="24"/>
      <c r="F19" s="27">
        <f t="shared" si="1"/>
        <v>0</v>
      </c>
      <c r="G19" s="26"/>
    </row>
    <row r="20" spans="1:7" x14ac:dyDescent="0.3">
      <c r="A20" s="20">
        <f t="shared" si="0"/>
        <v>1.05</v>
      </c>
      <c r="B20" s="21" t="s">
        <v>19</v>
      </c>
      <c r="C20" s="22">
        <v>130</v>
      </c>
      <c r="D20" s="23" t="s">
        <v>16</v>
      </c>
      <c r="E20" s="24"/>
      <c r="F20" s="27">
        <f t="shared" si="1"/>
        <v>0</v>
      </c>
      <c r="G20" s="26"/>
    </row>
    <row r="21" spans="1:7" ht="17.25" thickBot="1" x14ac:dyDescent="0.35">
      <c r="A21" s="20">
        <f t="shared" si="0"/>
        <v>1.06</v>
      </c>
      <c r="B21" s="21" t="s">
        <v>42</v>
      </c>
      <c r="C21" s="22">
        <v>1</v>
      </c>
      <c r="D21" s="23" t="s">
        <v>41</v>
      </c>
      <c r="E21" s="24"/>
      <c r="F21" s="27">
        <f t="shared" si="1"/>
        <v>0</v>
      </c>
      <c r="G21" s="28"/>
    </row>
    <row r="22" spans="1:7" ht="17.25" thickBot="1" x14ac:dyDescent="0.35">
      <c r="A22" s="20"/>
      <c r="B22" s="21"/>
      <c r="C22" s="22"/>
      <c r="D22" s="23"/>
      <c r="E22" s="27"/>
      <c r="F22" s="29"/>
      <c r="G22" s="30">
        <f>SUM(F16:F21)</f>
        <v>0</v>
      </c>
    </row>
    <row r="23" spans="1:7" x14ac:dyDescent="0.3">
      <c r="A23" s="15">
        <v>2</v>
      </c>
      <c r="B23" s="16" t="s">
        <v>20</v>
      </c>
      <c r="C23" s="31"/>
      <c r="D23" s="17"/>
      <c r="E23" s="32"/>
      <c r="F23" s="32"/>
      <c r="G23" s="33"/>
    </row>
    <row r="24" spans="1:7" ht="66" x14ac:dyDescent="0.3">
      <c r="A24" s="34">
        <f>A23+0.01</f>
        <v>2.0099999999999998</v>
      </c>
      <c r="B24" s="21" t="s">
        <v>43</v>
      </c>
      <c r="C24" s="22">
        <f>51*(3.7+3.3)/2</f>
        <v>178.5</v>
      </c>
      <c r="D24" s="23" t="s">
        <v>16</v>
      </c>
      <c r="E24" s="24"/>
      <c r="F24" s="27">
        <f t="shared" si="1"/>
        <v>0</v>
      </c>
      <c r="G24" s="38"/>
    </row>
    <row r="25" spans="1:7" s="19" customFormat="1" ht="33" x14ac:dyDescent="0.3">
      <c r="A25" s="20">
        <f t="shared" ref="A25:A31" si="2">A24+0.01</f>
        <v>2.0199999999999996</v>
      </c>
      <c r="B25" s="21" t="s">
        <v>44</v>
      </c>
      <c r="C25" s="22">
        <v>252</v>
      </c>
      <c r="D25" s="23" t="s">
        <v>16</v>
      </c>
      <c r="E25" s="24"/>
      <c r="F25" s="27">
        <f t="shared" si="1"/>
        <v>0</v>
      </c>
      <c r="G25" s="26"/>
    </row>
    <row r="26" spans="1:7" s="39" customFormat="1" ht="49.5" x14ac:dyDescent="0.3">
      <c r="A26" s="20">
        <f t="shared" si="2"/>
        <v>2.0299999999999994</v>
      </c>
      <c r="B26" s="21" t="s">
        <v>21</v>
      </c>
      <c r="C26" s="22">
        <v>252</v>
      </c>
      <c r="D26" s="23" t="s">
        <v>16</v>
      </c>
      <c r="E26" s="24"/>
      <c r="F26" s="27">
        <f t="shared" si="1"/>
        <v>0</v>
      </c>
      <c r="G26" s="26"/>
    </row>
    <row r="27" spans="1:7" ht="49.5" x14ac:dyDescent="0.3">
      <c r="A27" s="20">
        <f t="shared" si="2"/>
        <v>2.0399999999999991</v>
      </c>
      <c r="B27" s="21" t="s">
        <v>22</v>
      </c>
      <c r="C27" s="22">
        <v>15</v>
      </c>
      <c r="D27" s="23" t="s">
        <v>16</v>
      </c>
      <c r="E27" s="24"/>
      <c r="F27" s="27">
        <f t="shared" si="1"/>
        <v>0</v>
      </c>
      <c r="G27" s="26"/>
    </row>
    <row r="28" spans="1:7" ht="132" x14ac:dyDescent="0.3">
      <c r="A28" s="20">
        <f t="shared" si="2"/>
        <v>2.0499999999999989</v>
      </c>
      <c r="B28" s="21" t="s">
        <v>45</v>
      </c>
      <c r="C28" s="22">
        <v>12</v>
      </c>
      <c r="D28" s="23" t="s">
        <v>16</v>
      </c>
      <c r="E28" s="24"/>
      <c r="F28" s="27">
        <f t="shared" si="1"/>
        <v>0</v>
      </c>
      <c r="G28" s="26"/>
    </row>
    <row r="29" spans="1:7" ht="82.5" x14ac:dyDescent="0.3">
      <c r="A29" s="34">
        <f t="shared" si="2"/>
        <v>2.0599999999999987</v>
      </c>
      <c r="B29" s="21" t="s">
        <v>46</v>
      </c>
      <c r="C29" s="22">
        <v>86.4</v>
      </c>
      <c r="D29" s="23" t="s">
        <v>16</v>
      </c>
      <c r="E29" s="24"/>
      <c r="F29" s="27">
        <f t="shared" si="1"/>
        <v>0</v>
      </c>
      <c r="G29" s="38"/>
    </row>
    <row r="30" spans="1:7" ht="33" x14ac:dyDescent="0.3">
      <c r="A30" s="34">
        <f t="shared" si="2"/>
        <v>2.0699999999999985</v>
      </c>
      <c r="B30" s="21" t="s">
        <v>23</v>
      </c>
      <c r="C30" s="22">
        <v>50</v>
      </c>
      <c r="D30" s="23" t="s">
        <v>16</v>
      </c>
      <c r="E30" s="24"/>
      <c r="F30" s="27">
        <f t="shared" si="1"/>
        <v>0</v>
      </c>
      <c r="G30" s="38"/>
    </row>
    <row r="31" spans="1:7" s="39" customFormat="1" ht="83.25" thickBot="1" x14ac:dyDescent="0.35">
      <c r="A31" s="34">
        <f t="shared" si="2"/>
        <v>2.0799999999999983</v>
      </c>
      <c r="B31" s="21" t="s">
        <v>47</v>
      </c>
      <c r="C31" s="22">
        <f>63.63+10*3.7</f>
        <v>100.63</v>
      </c>
      <c r="D31" s="23" t="s">
        <v>16</v>
      </c>
      <c r="E31" s="24"/>
      <c r="F31" s="27">
        <f t="shared" si="1"/>
        <v>0</v>
      </c>
      <c r="G31" s="40"/>
    </row>
    <row r="32" spans="1:7" s="39" customFormat="1" ht="17.25" thickBot="1" x14ac:dyDescent="0.35">
      <c r="A32" s="34"/>
      <c r="B32" s="35"/>
      <c r="C32" s="36"/>
      <c r="D32" s="37"/>
      <c r="E32" s="27"/>
      <c r="F32" s="29"/>
      <c r="G32" s="30">
        <f>SUM(F24:F31)</f>
        <v>0</v>
      </c>
    </row>
    <row r="33" spans="1:7" s="39" customFormat="1" x14ac:dyDescent="0.3">
      <c r="A33" s="15">
        <v>3</v>
      </c>
      <c r="B33" s="16" t="s">
        <v>24</v>
      </c>
      <c r="C33" s="31"/>
      <c r="D33" s="17"/>
      <c r="E33" s="32"/>
      <c r="F33" s="32"/>
      <c r="G33" s="33"/>
    </row>
    <row r="34" spans="1:7" s="39" customFormat="1" ht="49.5" x14ac:dyDescent="0.3">
      <c r="A34" s="20">
        <f>A33+0.01</f>
        <v>3.01</v>
      </c>
      <c r="B34" s="21" t="s">
        <v>48</v>
      </c>
      <c r="C34" s="22">
        <v>3</v>
      </c>
      <c r="D34" s="23" t="s">
        <v>13</v>
      </c>
      <c r="E34" s="24"/>
      <c r="F34" s="25">
        <f t="shared" si="1"/>
        <v>0</v>
      </c>
      <c r="G34" s="26"/>
    </row>
    <row r="35" spans="1:7" s="19" customFormat="1" ht="49.5" x14ac:dyDescent="0.3">
      <c r="A35" s="20">
        <f>A34+0.01</f>
        <v>3.0199999999999996</v>
      </c>
      <c r="B35" s="21" t="s">
        <v>49</v>
      </c>
      <c r="C35" s="22">
        <v>1</v>
      </c>
      <c r="D35" s="23" t="s">
        <v>13</v>
      </c>
      <c r="E35" s="24"/>
      <c r="F35" s="27">
        <f t="shared" si="1"/>
        <v>0</v>
      </c>
      <c r="G35" s="26"/>
    </row>
    <row r="36" spans="1:7" ht="33" x14ac:dyDescent="0.3">
      <c r="A36" s="20">
        <f>A35+0.01</f>
        <v>3.0299999999999994</v>
      </c>
      <c r="B36" s="21" t="s">
        <v>25</v>
      </c>
      <c r="C36" s="22">
        <f>1.2*1</f>
        <v>1.2</v>
      </c>
      <c r="D36" s="23" t="s">
        <v>16</v>
      </c>
      <c r="E36" s="24"/>
      <c r="F36" s="27">
        <f t="shared" si="1"/>
        <v>0</v>
      </c>
      <c r="G36" s="26"/>
    </row>
    <row r="37" spans="1:7" ht="33.75" thickBot="1" x14ac:dyDescent="0.35">
      <c r="A37" s="20">
        <f>A36+0.01</f>
        <v>3.0399999999999991</v>
      </c>
      <c r="B37" s="21" t="s">
        <v>50</v>
      </c>
      <c r="C37" s="22">
        <f>1.2+3*1*2</f>
        <v>7.2</v>
      </c>
      <c r="D37" s="23" t="s">
        <v>16</v>
      </c>
      <c r="E37" s="24"/>
      <c r="F37" s="27">
        <f t="shared" si="1"/>
        <v>0</v>
      </c>
      <c r="G37" s="28"/>
    </row>
    <row r="38" spans="1:7" ht="17.25" thickBot="1" x14ac:dyDescent="0.35">
      <c r="A38" s="20"/>
      <c r="B38" s="21"/>
      <c r="C38" s="22"/>
      <c r="D38" s="23"/>
      <c r="E38" s="27"/>
      <c r="F38" s="29"/>
      <c r="G38" s="30">
        <f>SUM(F34:F37)</f>
        <v>0</v>
      </c>
    </row>
    <row r="39" spans="1:7" x14ac:dyDescent="0.3">
      <c r="A39" s="15">
        <v>4</v>
      </c>
      <c r="B39" s="16" t="s">
        <v>26</v>
      </c>
      <c r="C39" s="31"/>
      <c r="D39" s="17"/>
      <c r="E39" s="32"/>
      <c r="F39" s="32"/>
      <c r="G39" s="33"/>
    </row>
    <row r="40" spans="1:7" ht="66" x14ac:dyDescent="0.3">
      <c r="A40" s="20">
        <f>A39+0.01</f>
        <v>4.01</v>
      </c>
      <c r="B40" s="21" t="s">
        <v>51</v>
      </c>
      <c r="C40" s="22">
        <v>22</v>
      </c>
      <c r="D40" s="23" t="s">
        <v>13</v>
      </c>
      <c r="E40" s="24"/>
      <c r="F40" s="27">
        <f t="shared" si="1"/>
        <v>0</v>
      </c>
      <c r="G40" s="26"/>
    </row>
    <row r="41" spans="1:7" s="19" customFormat="1" ht="49.5" x14ac:dyDescent="0.3">
      <c r="A41" s="20">
        <f>A40+0.01</f>
        <v>4.0199999999999996</v>
      </c>
      <c r="B41" s="21" t="s">
        <v>52</v>
      </c>
      <c r="C41" s="22">
        <v>8</v>
      </c>
      <c r="D41" s="23" t="s">
        <v>13</v>
      </c>
      <c r="E41" s="24"/>
      <c r="F41" s="27">
        <f t="shared" si="1"/>
        <v>0</v>
      </c>
      <c r="G41" s="26"/>
    </row>
    <row r="42" spans="1:7" ht="49.5" x14ac:dyDescent="0.3">
      <c r="A42" s="20">
        <f>A41+0.01</f>
        <v>4.0299999999999994</v>
      </c>
      <c r="B42" s="21" t="s">
        <v>53</v>
      </c>
      <c r="C42" s="22">
        <v>130</v>
      </c>
      <c r="D42" s="23" t="s">
        <v>27</v>
      </c>
      <c r="E42" s="24"/>
      <c r="F42" s="27">
        <f t="shared" si="1"/>
        <v>0</v>
      </c>
      <c r="G42" s="26"/>
    </row>
    <row r="43" spans="1:7" ht="49.5" x14ac:dyDescent="0.3">
      <c r="A43" s="34">
        <f>A42+0.01</f>
        <v>4.0399999999999991</v>
      </c>
      <c r="B43" s="21" t="s">
        <v>54</v>
      </c>
      <c r="C43" s="22">
        <v>4</v>
      </c>
      <c r="D43" s="23" t="s">
        <v>13</v>
      </c>
      <c r="E43" s="24"/>
      <c r="F43" s="27">
        <f t="shared" si="1"/>
        <v>0</v>
      </c>
      <c r="G43" s="40"/>
    </row>
    <row r="44" spans="1:7" ht="49.5" x14ac:dyDescent="0.3">
      <c r="A44" s="34">
        <f t="shared" ref="A44:A47" si="3">A43+0.01</f>
        <v>4.0499999999999989</v>
      </c>
      <c r="B44" s="21" t="s">
        <v>55</v>
      </c>
      <c r="C44" s="22">
        <v>2</v>
      </c>
      <c r="D44" s="23" t="s">
        <v>13</v>
      </c>
      <c r="E44" s="24"/>
      <c r="F44" s="27">
        <f t="shared" si="1"/>
        <v>0</v>
      </c>
      <c r="G44" s="40"/>
    </row>
    <row r="45" spans="1:7" s="39" customFormat="1" ht="49.5" x14ac:dyDescent="0.3">
      <c r="A45" s="34">
        <f t="shared" si="3"/>
        <v>4.0599999999999987</v>
      </c>
      <c r="B45" s="21" t="s">
        <v>56</v>
      </c>
      <c r="C45" s="22">
        <v>4</v>
      </c>
      <c r="D45" s="23" t="s">
        <v>13</v>
      </c>
      <c r="E45" s="24"/>
      <c r="F45" s="27">
        <f t="shared" si="1"/>
        <v>0</v>
      </c>
      <c r="G45" s="40"/>
    </row>
    <row r="46" spans="1:7" s="39" customFormat="1" ht="49.5" x14ac:dyDescent="0.3">
      <c r="A46" s="34">
        <f t="shared" si="3"/>
        <v>4.0699999999999985</v>
      </c>
      <c r="B46" s="21" t="s">
        <v>57</v>
      </c>
      <c r="C46" s="22">
        <v>2</v>
      </c>
      <c r="D46" s="23" t="s">
        <v>13</v>
      </c>
      <c r="E46" s="24"/>
      <c r="F46" s="27">
        <f t="shared" si="1"/>
        <v>0</v>
      </c>
      <c r="G46" s="40"/>
    </row>
    <row r="47" spans="1:7" s="39" customFormat="1" ht="50.25" thickBot="1" x14ac:dyDescent="0.35">
      <c r="A47" s="34">
        <f t="shared" si="3"/>
        <v>4.0799999999999983</v>
      </c>
      <c r="B47" s="21" t="s">
        <v>58</v>
      </c>
      <c r="C47" s="22">
        <v>2</v>
      </c>
      <c r="D47" s="23" t="s">
        <v>13</v>
      </c>
      <c r="E47" s="24"/>
      <c r="F47" s="27">
        <f t="shared" si="1"/>
        <v>0</v>
      </c>
      <c r="G47" s="40"/>
    </row>
    <row r="48" spans="1:7" s="39" customFormat="1" ht="17.25" thickBot="1" x14ac:dyDescent="0.35">
      <c r="A48" s="34"/>
      <c r="B48" s="35"/>
      <c r="C48" s="36"/>
      <c r="D48" s="37"/>
      <c r="E48" s="27"/>
      <c r="F48" s="29"/>
      <c r="G48" s="30">
        <f>SUM(F40:F47)</f>
        <v>0</v>
      </c>
    </row>
    <row r="49" spans="1:7" s="39" customFormat="1" ht="17.25" thickBot="1" x14ac:dyDescent="0.35">
      <c r="A49" s="34"/>
      <c r="B49" s="35"/>
      <c r="C49" s="36"/>
      <c r="D49" s="37"/>
      <c r="E49" s="37"/>
      <c r="F49" s="27"/>
      <c r="G49" s="41"/>
    </row>
    <row r="50" spans="1:7" s="42" customFormat="1" ht="17.25" customHeight="1" thickBot="1" x14ac:dyDescent="0.35">
      <c r="A50" s="66" t="s">
        <v>28</v>
      </c>
      <c r="B50" s="67"/>
      <c r="C50" s="67"/>
      <c r="D50" s="67"/>
      <c r="E50" s="67"/>
      <c r="F50" s="68"/>
      <c r="G50" s="30">
        <f>SUM(G15:G48)</f>
        <v>0</v>
      </c>
    </row>
    <row r="51" spans="1:7" s="46" customFormat="1" x14ac:dyDescent="0.3">
      <c r="A51" s="43"/>
      <c r="B51" s="11"/>
      <c r="C51" s="11"/>
      <c r="D51" s="11"/>
      <c r="E51" s="11"/>
      <c r="F51" s="44"/>
      <c r="G51" s="45"/>
    </row>
    <row r="52" spans="1:7" s="19" customFormat="1" x14ac:dyDescent="0.3">
      <c r="A52" s="15">
        <v>5</v>
      </c>
      <c r="B52" s="16" t="s">
        <v>29</v>
      </c>
      <c r="C52" s="31"/>
      <c r="D52" s="17"/>
      <c r="E52" s="32"/>
      <c r="F52" s="32"/>
      <c r="G52" s="47"/>
    </row>
    <row r="53" spans="1:7" x14ac:dyDescent="0.3">
      <c r="A53" s="48">
        <f>A52+0.01</f>
        <v>5.01</v>
      </c>
      <c r="B53" s="49" t="s">
        <v>30</v>
      </c>
      <c r="C53" s="50"/>
      <c r="D53" s="22" t="s">
        <v>31</v>
      </c>
      <c r="E53" s="51"/>
      <c r="F53" s="25">
        <f>C53*$G$50</f>
        <v>0</v>
      </c>
      <c r="G53" s="26"/>
    </row>
    <row r="54" spans="1:7" x14ac:dyDescent="0.3">
      <c r="A54" s="48">
        <f t="shared" ref="A54:A58" si="4">A53+0.01</f>
        <v>5.0199999999999996</v>
      </c>
      <c r="B54" s="49" t="s">
        <v>32</v>
      </c>
      <c r="C54" s="50"/>
      <c r="D54" s="22" t="s">
        <v>31</v>
      </c>
      <c r="E54" s="51"/>
      <c r="F54" s="25">
        <f t="shared" ref="F54:F58" si="5">C54*$G$50</f>
        <v>0</v>
      </c>
      <c r="G54" s="26"/>
    </row>
    <row r="55" spans="1:7" x14ac:dyDescent="0.3">
      <c r="A55" s="48">
        <f t="shared" si="4"/>
        <v>5.0299999999999994</v>
      </c>
      <c r="B55" s="49" t="s">
        <v>33</v>
      </c>
      <c r="C55" s="50"/>
      <c r="D55" s="22" t="s">
        <v>31</v>
      </c>
      <c r="E55" s="51"/>
      <c r="F55" s="25">
        <f t="shared" si="5"/>
        <v>0</v>
      </c>
      <c r="G55" s="26"/>
    </row>
    <row r="56" spans="1:7" x14ac:dyDescent="0.3">
      <c r="A56" s="48">
        <f t="shared" si="4"/>
        <v>5.0399999999999991</v>
      </c>
      <c r="B56" s="49" t="s">
        <v>34</v>
      </c>
      <c r="C56" s="22">
        <v>4.5</v>
      </c>
      <c r="D56" s="22" t="s">
        <v>31</v>
      </c>
      <c r="E56" s="51"/>
      <c r="F56" s="25">
        <f t="shared" si="5"/>
        <v>0</v>
      </c>
      <c r="G56" s="26"/>
    </row>
    <row r="57" spans="1:7" x14ac:dyDescent="0.3">
      <c r="A57" s="48">
        <f t="shared" si="4"/>
        <v>5.0499999999999989</v>
      </c>
      <c r="B57" s="49" t="s">
        <v>35</v>
      </c>
      <c r="C57" s="22">
        <v>0.1</v>
      </c>
      <c r="D57" s="22" t="s">
        <v>31</v>
      </c>
      <c r="E57" s="51"/>
      <c r="F57" s="25">
        <f t="shared" si="5"/>
        <v>0</v>
      </c>
      <c r="G57" s="26"/>
    </row>
    <row r="58" spans="1:7" ht="50.25" thickBot="1" x14ac:dyDescent="0.35">
      <c r="A58" s="48">
        <f t="shared" si="4"/>
        <v>5.0599999999999987</v>
      </c>
      <c r="B58" s="49" t="s">
        <v>36</v>
      </c>
      <c r="C58" s="22">
        <v>1</v>
      </c>
      <c r="D58" s="22" t="s">
        <v>31</v>
      </c>
      <c r="E58" s="51"/>
      <c r="F58" s="25">
        <f t="shared" si="5"/>
        <v>0</v>
      </c>
      <c r="G58" s="28"/>
    </row>
    <row r="59" spans="1:7" ht="17.25" thickBot="1" x14ac:dyDescent="0.35">
      <c r="A59" s="48"/>
      <c r="B59" s="49"/>
      <c r="C59" s="22"/>
      <c r="D59" s="22"/>
      <c r="E59" s="51"/>
      <c r="F59" s="52"/>
      <c r="G59" s="30">
        <f>SUM(F53:F58)</f>
        <v>0</v>
      </c>
    </row>
    <row r="60" spans="1:7" s="39" customFormat="1" ht="17.25" thickBot="1" x14ac:dyDescent="0.35">
      <c r="A60" s="53"/>
      <c r="B60" s="54"/>
      <c r="C60" s="36"/>
      <c r="D60" s="36"/>
      <c r="E60" s="55"/>
      <c r="F60" s="27"/>
      <c r="G60" s="56"/>
    </row>
    <row r="61" spans="1:7" ht="33.75" thickBot="1" x14ac:dyDescent="0.35">
      <c r="A61" s="48">
        <f>A58+0.01</f>
        <v>5.0699999999999985</v>
      </c>
      <c r="B61" s="49" t="s">
        <v>37</v>
      </c>
      <c r="C61" s="22">
        <v>18</v>
      </c>
      <c r="D61" s="22" t="s">
        <v>31</v>
      </c>
      <c r="E61" s="51"/>
      <c r="F61" s="52">
        <f>F53*0.18</f>
        <v>0</v>
      </c>
      <c r="G61" s="30">
        <f>F61</f>
        <v>0</v>
      </c>
    </row>
    <row r="62" spans="1:7" s="39" customFormat="1" ht="17.25" thickBot="1" x14ac:dyDescent="0.35">
      <c r="A62" s="57"/>
      <c r="B62" s="58"/>
      <c r="C62" s="59"/>
      <c r="D62" s="59"/>
      <c r="E62" s="60"/>
      <c r="F62" s="61"/>
      <c r="G62" s="62"/>
    </row>
    <row r="63" spans="1:7" s="64" customFormat="1" ht="18.75" customHeight="1" thickBot="1" x14ac:dyDescent="0.4">
      <c r="A63" s="69" t="s">
        <v>40</v>
      </c>
      <c r="B63" s="70"/>
      <c r="C63" s="70"/>
      <c r="D63" s="70"/>
      <c r="E63" s="70"/>
      <c r="F63" s="71"/>
      <c r="G63" s="63">
        <f>SUM(G50:G61)</f>
        <v>0</v>
      </c>
    </row>
  </sheetData>
  <mergeCells count="10">
    <mergeCell ref="A50:F50"/>
    <mergeCell ref="A63:F63"/>
    <mergeCell ref="A1:G5"/>
    <mergeCell ref="A6:G6"/>
    <mergeCell ref="A7:G7"/>
    <mergeCell ref="A9:G9"/>
    <mergeCell ref="A11:B11"/>
    <mergeCell ref="C11:G11"/>
    <mergeCell ref="A10:B10"/>
    <mergeCell ref="C10:G10"/>
  </mergeCells>
  <pageMargins left="0.7" right="0.7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AUDITORIO I</vt:lpstr>
      <vt:lpstr>'AUDITORIO I'!Área_de_impresión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cramirez</dc:creator>
  <cp:lastModifiedBy>aurena</cp:lastModifiedBy>
  <dcterms:created xsi:type="dcterms:W3CDTF">2016-06-30T15:48:27Z</dcterms:created>
  <dcterms:modified xsi:type="dcterms:W3CDTF">2016-11-23T18:32:27Z</dcterms:modified>
</cp:coreProperties>
</file>