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8895\Desktop\ITLA\PLANIFICACION\2021\EJP-Diciembre\"/>
    </mc:Choice>
  </mc:AlternateContent>
  <xr:revisionPtr revIDLastSave="0" documentId="13_ncr:1_{869EFC54-8CB6-4B1A-B5E9-9E00BCB9A49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0">'P1 Presupuesto Aprobado'!$A$1:$E$95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2" l="1"/>
  <c r="R11" i="2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10" i="3"/>
  <c r="N11" i="3" l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10" i="3"/>
  <c r="R13" i="2" l="1"/>
  <c r="R12" i="2"/>
  <c r="M85" i="2" l="1"/>
  <c r="E13" i="2" l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R76" i="2" s="1"/>
  <c r="E77" i="2"/>
  <c r="E78" i="2"/>
  <c r="E79" i="2"/>
  <c r="E80" i="2"/>
  <c r="E81" i="2"/>
  <c r="E82" i="2"/>
  <c r="E83" i="2"/>
  <c r="E84" i="2"/>
  <c r="E12" i="2"/>
  <c r="E11" i="2"/>
  <c r="E85" i="1"/>
  <c r="E85" i="2" s="1"/>
  <c r="P13" i="3" l="1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12" i="3"/>
  <c r="P11" i="3"/>
  <c r="P10" i="3"/>
  <c r="P84" i="3" s="1"/>
  <c r="G85" i="2"/>
  <c r="H85" i="2"/>
  <c r="I85" i="2"/>
  <c r="J85" i="2"/>
  <c r="K85" i="2"/>
  <c r="L85" i="2"/>
  <c r="N85" i="2"/>
  <c r="O85" i="2"/>
  <c r="P85" i="2"/>
  <c r="N84" i="3" s="1"/>
  <c r="Q85" i="2"/>
  <c r="O84" i="3" s="1"/>
  <c r="R85" i="2"/>
  <c r="F85" i="2"/>
  <c r="R77" i="2" l="1"/>
  <c r="R54" i="2"/>
  <c r="R55" i="2"/>
  <c r="R56" i="2"/>
  <c r="R57" i="2"/>
  <c r="R58" i="2"/>
  <c r="R59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8" i="2"/>
  <c r="R79" i="2"/>
  <c r="R80" i="2"/>
  <c r="R81" i="2"/>
  <c r="R82" i="2"/>
  <c r="R83" i="2"/>
  <c r="R84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D85" i="1" l="1"/>
</calcChain>
</file>

<file path=xl/sharedStrings.xml><?xml version="1.0" encoding="utf-8"?>
<sst xmlns="http://schemas.openxmlformats.org/spreadsheetml/2006/main" count="298" uniqueCount="112">
  <si>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</si>
  <si>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</si>
  <si>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</si>
  <si>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</si>
  <si>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</si>
  <si>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</si>
  <si>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</si>
  <si>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</si>
  <si>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</si>
  <si>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</si>
  <si>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</si>
  <si>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</si>
  <si>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</si>
  <si>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</si>
  <si>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</si>
  <si>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</si>
  <si>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</si>
  <si>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</si>
  <si>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</si>
  <si>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</si>
  <si>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</si>
  <si>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</si>
  <si>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</si>
  <si>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</si>
  <si>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</si>
  <si>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</si>
  <si>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</si>
  <si>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</si>
  <si>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</si>
  <si>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</si>
  <si>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</si>
  <si>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</si>
  <si>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</si>
  <si>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</si>
  <si>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</si>
  <si>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</si>
  <si>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</si>
  <si>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</si>
  <si>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</si>
  <si>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</si>
  <si>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</si>
  <si>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</si>
  <si>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</si>
  <si>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</si>
  <si>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</si>
  <si>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</si>
  <si>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</si>
  <si>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</si>
  <si>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</si>
  <si>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</si>
  <si>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</si>
  <si>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</si>
  <si>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</si>
  <si>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</si>
  <si>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</si>
  <si>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</si>
  <si>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</si>
  <si>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</si>
  <si>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</si>
  <si>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</si>
  <si>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</si>
  <si>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</si>
  <si>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</si>
  <si>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</si>
  <si>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</si>
  <si>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</si>
  <si>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</si>
  <si>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</si>
  <si>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</si>
  <si>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</si>
  <si>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</si>
  <si>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</si>
  <si>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</si>
  <si>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</si>
  <si>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</si>
  <si>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</si>
  <si>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</si>
  <si>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</si>
  <si>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</si>
  <si>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</si>
  <si>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</si>
  <si>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</si>
  <si>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</si>
  <si>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</si>
  <si>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</si>
  <si>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</si>
  <si>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</si>
  <si>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</si>
  <si>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</si>
  <si>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</si>
  <si>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</si>
  <si>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</si>
  <si>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</si>
  <si>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</si>
  <si>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</si>
  <si>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</si>
  <si>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</si>
  <si>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</si>
  <si>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Educación Superior, Ciencia y Tecnología</t>
  </si>
  <si>
    <t>Instituto Tecnológico de Las Américas</t>
  </si>
  <si>
    <t>Año 2021</t>
  </si>
  <si>
    <t>Fuente: SIGEF</t>
  </si>
  <si>
    <t>Elaborado por: Ing. Minerba Iliana Martínez Guzmán</t>
  </si>
  <si>
    <t>Encargada de Planificación y Desarrollo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</si>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</sst>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ont="0" applyFill="0" applyBorder="0" applyProtection="0">
      <alignment wrapText="1"/>
    </xf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164" fontId="2" fillId="2" borderId="2" xfId="0" applyNumberFormat="1" applyFont="1" applyFill="1" applyBorder="1"/>
    <xf numFmtId="0" fontId="10" fillId="3" borderId="0" xfId="2" applyFont="1" applyFill="1" applyAlignment="1">
      <alignment horizontal="left" vertical="center" wrapText="1"/>
    </xf>
    <xf numFmtId="43" fontId="0" fillId="0" borderId="0" xfId="1" applyFont="1"/>
    <xf numFmtId="43" fontId="0" fillId="0" borderId="7" xfId="1" applyFont="1" applyBorder="1"/>
    <xf numFmtId="43" fontId="3" fillId="0" borderId="0" xfId="1" applyFont="1"/>
    <xf numFmtId="0" fontId="3" fillId="0" borderId="0" xfId="0" applyFont="1"/>
    <xf numFmtId="43" fontId="3" fillId="0" borderId="0" xfId="0" applyNumberFormat="1" applyFont="1"/>
    <xf numFmtId="0" fontId="12" fillId="3" borderId="0" xfId="0" applyFont="1" applyFill="1" applyAlignment="1">
      <alignment vertical="center"/>
    </xf>
    <xf numFmtId="43" fontId="13" fillId="3" borderId="0" xfId="0" applyNumberFormat="1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43" fontId="0" fillId="3" borderId="0" xfId="1" applyFont="1" applyFill="1" applyAlignment="1">
      <alignment horizontal="center" vertical="center"/>
    </xf>
    <xf numFmtId="43" fontId="3" fillId="0" borderId="1" xfId="1" applyFont="1" applyBorder="1"/>
    <xf numFmtId="43" fontId="2" fillId="2" borderId="2" xfId="1" applyFont="1" applyFill="1" applyBorder="1"/>
    <xf numFmtId="43" fontId="0" fillId="0" borderId="0" xfId="0" applyNumberFormat="1"/>
    <xf numFmtId="43" fontId="2" fillId="4" borderId="3" xfId="1" applyFont="1" applyFill="1" applyBorder="1" applyAlignment="1">
      <alignment horizontal="center"/>
    </xf>
    <xf numFmtId="43" fontId="3" fillId="0" borderId="1" xfId="0" applyNumberFormat="1" applyFont="1" applyBorder="1"/>
    <xf numFmtId="0" fontId="10" fillId="3" borderId="0" xfId="2" applyFont="1" applyFill="1" applyAlignment="1">
      <alignment horizontal="left" vertical="center" wrapText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3" borderId="0" xfId="2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605679</xdr:colOff>
      <xdr:row>1</xdr:row>
      <xdr:rowOff>131669</xdr:rowOff>
    </xdr:from>
    <xdr:to>
      <xdr:col>4</xdr:col>
      <xdr:colOff>1029260</xdr:colOff>
      <xdr:row>4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90355" y="322169"/>
          <a:ext cx="1600199" cy="6958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93007</xdr:colOff>
      <xdr:row>1</xdr:row>
      <xdr:rowOff>37540</xdr:rowOff>
    </xdr:from>
    <xdr:to>
      <xdr:col>2</xdr:col>
      <xdr:colOff>1647263</xdr:colOff>
      <xdr:row>4</xdr:row>
      <xdr:rowOff>163046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9889" y="228040"/>
          <a:ext cx="1722345" cy="9435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160243</xdr:colOff>
      <xdr:row>1</xdr:row>
      <xdr:rowOff>75640</xdr:rowOff>
    </xdr:from>
    <xdr:to>
      <xdr:col>2</xdr:col>
      <xdr:colOff>1612133</xdr:colOff>
      <xdr:row>4</xdr:row>
      <xdr:rowOff>88071</xdr:rowOff>
    </xdr:to>
    <xdr:pic>
      <xdr:nvPicPr>
        <xdr:cNvPr id="6" name="Imagen 5" descr="MESCYT 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317125" y="266140"/>
          <a:ext cx="1619979" cy="83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690283</xdr:colOff>
      <xdr:row>1</xdr:row>
      <xdr:rowOff>156882</xdr:rowOff>
    </xdr:from>
    <xdr:to>
      <xdr:col>4</xdr:col>
      <xdr:colOff>1045736</xdr:colOff>
      <xdr:row>3</xdr:row>
      <xdr:rowOff>234677</xdr:rowOff>
    </xdr:to>
    <xdr:pic>
      <xdr:nvPicPr>
        <xdr:cNvPr id="7" name="Imagen 6" descr="C:\Users\Minerba\Downloads\Logo (1)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4959" y="347382"/>
          <a:ext cx="1532071" cy="626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0</xdr:colOff>
      <xdr:row>2</xdr:row>
      <xdr:rowOff>171450</xdr:rowOff>
    </xdr:from>
    <xdr:to>
      <xdr:col>2</xdr:col>
      <xdr:colOff>1623340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1524000" y="552450"/>
          <a:ext cx="1623340" cy="831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609601</xdr:colOff>
      <xdr:row>2</xdr:row>
      <xdr:rowOff>180975</xdr:rowOff>
    </xdr:from>
    <xdr:to>
      <xdr:col>17</xdr:col>
      <xdr:colOff>250679</xdr:colOff>
      <xdr:row>4</xdr:row>
      <xdr:rowOff>182570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1" y="561975"/>
          <a:ext cx="1527028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873703" y="533400"/>
          <a:ext cx="1638299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6" name="Imagen 5" descr="MESCYT Logo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1864178" y="552450"/>
          <a:ext cx="1623340" cy="846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639536</xdr:colOff>
      <xdr:row>2</xdr:row>
      <xdr:rowOff>194582</xdr:rowOff>
    </xdr:from>
    <xdr:to>
      <xdr:col>15</xdr:col>
      <xdr:colOff>534761</xdr:colOff>
      <xdr:row>4</xdr:row>
      <xdr:rowOff>196177</xdr:rowOff>
    </xdr:to>
    <xdr:pic>
      <xdr:nvPicPr>
        <xdr:cNvPr id="7" name="Imagen 6" descr="C:\Users\Minerba\Downloads\Logo (1)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8893" y="575582"/>
          <a:ext cx="1782536" cy="6411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95"/>
  <sheetViews>
    <sheetView showGridLines="0" zoomScaleNormal="100" zoomScaleSheetLayoutView="85" workbookViewId="0">
      <selection activeCell="E85" sqref="E85"/>
    </sheetView>
  </sheetViews>
  <sheetFormatPr baseColWidth="10" defaultColWidth="11.42578125" defaultRowHeight="15" x14ac:dyDescent="0.25"/>
  <cols>
    <col min="1" max="1" width="2.42578125" customWidth="1"/>
    <col min="2" max="2" width="2.5703125" customWidth="1"/>
    <col min="3" max="3" width="105.85546875" customWidth="1"/>
    <col min="4" max="4" width="17.5703125" customWidth="1"/>
    <col min="5" max="5" width="16.7109375" customWidth="1"/>
  </cols>
  <sheetData>
    <row r="3" spans="2:7" ht="28.5" x14ac:dyDescent="0.25">
      <c r="C3" s="41" t="s">
        <v>98</v>
      </c>
      <c r="D3" s="42"/>
      <c r="E3" s="42"/>
      <c r="F3" s="9"/>
      <c r="G3" s="9"/>
    </row>
    <row r="4" spans="2:7" ht="21" x14ac:dyDescent="0.25">
      <c r="C4" s="39" t="s">
        <v>99</v>
      </c>
      <c r="D4" s="40"/>
      <c r="E4" s="40"/>
      <c r="F4" s="10"/>
      <c r="G4" s="10"/>
    </row>
    <row r="5" spans="2:7" ht="15.75" x14ac:dyDescent="0.25">
      <c r="C5" s="48" t="s">
        <v>100</v>
      </c>
      <c r="D5" s="49"/>
      <c r="E5" s="49"/>
      <c r="F5" s="11"/>
      <c r="G5" s="11"/>
    </row>
    <row r="6" spans="2:7" ht="15.75" x14ac:dyDescent="0.25">
      <c r="C6" s="43" t="s">
        <v>76</v>
      </c>
      <c r="D6" s="44"/>
      <c r="E6" s="44"/>
      <c r="F6" s="12"/>
      <c r="G6" s="12"/>
    </row>
    <row r="7" spans="2:7" ht="15.75" x14ac:dyDescent="0.25">
      <c r="B7" s="13"/>
      <c r="C7" s="43" t="s">
        <v>77</v>
      </c>
      <c r="D7" s="44"/>
      <c r="E7" s="44"/>
      <c r="F7" s="12"/>
      <c r="G7" s="12"/>
    </row>
    <row r="9" spans="2:7" x14ac:dyDescent="0.25">
      <c r="C9" s="45" t="s">
        <v>66</v>
      </c>
      <c r="D9" s="46" t="s">
        <v>94</v>
      </c>
      <c r="E9" s="46" t="s">
        <v>93</v>
      </c>
    </row>
    <row r="10" spans="2:7" x14ac:dyDescent="0.25">
      <c r="C10" s="45"/>
      <c r="D10" s="47"/>
      <c r="E10" s="47"/>
    </row>
    <row r="11" spans="2:7" x14ac:dyDescent="0.25">
      <c r="C11" s="1" t="s">
        <v>0</v>
      </c>
      <c r="D11" s="2">
        <v>498313348</v>
      </c>
      <c r="E11" s="2">
        <v>499485728.80000001</v>
      </c>
    </row>
    <row r="12" spans="2:7" x14ac:dyDescent="0.25">
      <c r="C12" s="3" t="s">
        <v>1</v>
      </c>
      <c r="D12" s="4">
        <v>301754500</v>
      </c>
      <c r="E12" s="4">
        <v>342460823.49000001</v>
      </c>
    </row>
    <row r="13" spans="2:7" x14ac:dyDescent="0.25">
      <c r="C13" s="5" t="s">
        <v>2</v>
      </c>
      <c r="D13" s="6">
        <v>248092500</v>
      </c>
      <c r="E13" s="6">
        <v>284424467.49000001</v>
      </c>
    </row>
    <row r="14" spans="2:7" x14ac:dyDescent="0.25">
      <c r="C14" s="5" t="s">
        <v>3</v>
      </c>
      <c r="D14" s="6">
        <v>27100000</v>
      </c>
      <c r="E14" s="6">
        <v>29620000</v>
      </c>
    </row>
    <row r="15" spans="2:7" x14ac:dyDescent="0.25">
      <c r="C15" s="5" t="s">
        <v>4</v>
      </c>
      <c r="D15" s="6">
        <v>0</v>
      </c>
      <c r="E15" s="6">
        <v>400000</v>
      </c>
    </row>
    <row r="16" spans="2:7" x14ac:dyDescent="0.25">
      <c r="C16" s="5" t="s">
        <v>5</v>
      </c>
      <c r="D16" s="6">
        <v>0</v>
      </c>
      <c r="E16" s="6">
        <v>175000</v>
      </c>
    </row>
    <row r="17" spans="3:5" x14ac:dyDescent="0.25">
      <c r="C17" s="5" t="s">
        <v>6</v>
      </c>
      <c r="D17" s="6">
        <v>26562000</v>
      </c>
      <c r="E17" s="6">
        <v>27841356</v>
      </c>
    </row>
    <row r="18" spans="3:5" x14ac:dyDescent="0.25">
      <c r="C18" s="3" t="s">
        <v>7</v>
      </c>
      <c r="D18" s="4">
        <v>88192977</v>
      </c>
      <c r="E18" s="4">
        <v>69515495.560000002</v>
      </c>
    </row>
    <row r="19" spans="3:5" x14ac:dyDescent="0.25">
      <c r="C19" s="5" t="s">
        <v>8</v>
      </c>
      <c r="D19" s="6">
        <v>23692977</v>
      </c>
      <c r="E19" s="6">
        <v>23692977</v>
      </c>
    </row>
    <row r="20" spans="3:5" x14ac:dyDescent="0.25">
      <c r="C20" s="5" t="s">
        <v>9</v>
      </c>
      <c r="D20" s="6">
        <v>5000000</v>
      </c>
      <c r="E20" s="6">
        <v>6000000</v>
      </c>
    </row>
    <row r="21" spans="3:5" x14ac:dyDescent="0.25">
      <c r="C21" s="5" t="s">
        <v>10</v>
      </c>
      <c r="D21" s="6">
        <v>3000000</v>
      </c>
      <c r="E21" s="6">
        <v>1986000</v>
      </c>
    </row>
    <row r="22" spans="3:5" x14ac:dyDescent="0.25">
      <c r="C22" s="5" t="s">
        <v>11</v>
      </c>
      <c r="D22" s="6">
        <v>1900000</v>
      </c>
      <c r="E22" s="6">
        <v>1900000</v>
      </c>
    </row>
    <row r="23" spans="3:5" x14ac:dyDescent="0.25">
      <c r="C23" s="5" t="s">
        <v>12</v>
      </c>
      <c r="D23" s="6">
        <v>8300000</v>
      </c>
      <c r="E23" s="6">
        <v>9920000</v>
      </c>
    </row>
    <row r="24" spans="3:5" x14ac:dyDescent="0.25">
      <c r="C24" s="5" t="s">
        <v>13</v>
      </c>
      <c r="D24" s="6">
        <v>6100000</v>
      </c>
      <c r="E24" s="6">
        <v>6100000</v>
      </c>
    </row>
    <row r="25" spans="3:5" x14ac:dyDescent="0.25">
      <c r="C25" s="5" t="s">
        <v>14</v>
      </c>
      <c r="D25" s="6">
        <v>29300000</v>
      </c>
      <c r="E25" s="6">
        <v>14799204.15</v>
      </c>
    </row>
    <row r="26" spans="3:5" x14ac:dyDescent="0.25">
      <c r="C26" s="5" t="s">
        <v>15</v>
      </c>
      <c r="D26" s="6">
        <v>9700000</v>
      </c>
      <c r="E26" s="6">
        <v>4397314.41</v>
      </c>
    </row>
    <row r="27" spans="3:5" x14ac:dyDescent="0.25">
      <c r="C27" s="5" t="s">
        <v>16</v>
      </c>
      <c r="D27" s="6">
        <v>1200000</v>
      </c>
      <c r="E27" s="6">
        <v>720000</v>
      </c>
    </row>
    <row r="28" spans="3:5" x14ac:dyDescent="0.25">
      <c r="C28" s="3" t="s">
        <v>17</v>
      </c>
      <c r="D28" s="4">
        <v>33045871</v>
      </c>
      <c r="E28" s="4">
        <v>26566909.75</v>
      </c>
    </row>
    <row r="29" spans="3:5" x14ac:dyDescent="0.25">
      <c r="C29" s="5" t="s">
        <v>18</v>
      </c>
      <c r="D29" s="6">
        <v>1200000</v>
      </c>
      <c r="E29" s="6">
        <v>794000</v>
      </c>
    </row>
    <row r="30" spans="3:5" x14ac:dyDescent="0.25">
      <c r="C30" s="5" t="s">
        <v>19</v>
      </c>
      <c r="D30" s="6">
        <v>1200000</v>
      </c>
      <c r="E30" s="6">
        <v>1100000</v>
      </c>
    </row>
    <row r="31" spans="3:5" x14ac:dyDescent="0.25">
      <c r="C31" s="5" t="s">
        <v>20</v>
      </c>
      <c r="D31" s="6">
        <v>7200000</v>
      </c>
      <c r="E31" s="6">
        <v>4995000</v>
      </c>
    </row>
    <row r="32" spans="3:5" x14ac:dyDescent="0.25">
      <c r="C32" s="5" t="s">
        <v>21</v>
      </c>
      <c r="D32" s="6">
        <v>500000</v>
      </c>
      <c r="E32" s="6">
        <v>300000</v>
      </c>
    </row>
    <row r="33" spans="3:5" x14ac:dyDescent="0.25">
      <c r="C33" s="5" t="s">
        <v>22</v>
      </c>
      <c r="D33" s="6">
        <v>0</v>
      </c>
      <c r="E33" s="6">
        <v>140000</v>
      </c>
    </row>
    <row r="34" spans="3:5" x14ac:dyDescent="0.25">
      <c r="C34" s="5" t="s">
        <v>23</v>
      </c>
      <c r="D34" s="6">
        <v>500000</v>
      </c>
      <c r="E34" s="6">
        <v>931500</v>
      </c>
    </row>
    <row r="35" spans="3:5" x14ac:dyDescent="0.25">
      <c r="C35" s="5" t="s">
        <v>24</v>
      </c>
      <c r="D35" s="6">
        <v>8300000</v>
      </c>
      <c r="E35" s="6">
        <v>8460000</v>
      </c>
    </row>
    <row r="36" spans="3:5" x14ac:dyDescent="0.25">
      <c r="C36" s="5" t="s">
        <v>25</v>
      </c>
      <c r="D36" s="6">
        <v>0</v>
      </c>
      <c r="E36" s="6">
        <v>0</v>
      </c>
    </row>
    <row r="37" spans="3:5" x14ac:dyDescent="0.25">
      <c r="C37" s="5" t="s">
        <v>26</v>
      </c>
      <c r="D37" s="6">
        <v>14145871</v>
      </c>
      <c r="E37" s="6">
        <v>9846409.75</v>
      </c>
    </row>
    <row r="38" spans="3:5" x14ac:dyDescent="0.25">
      <c r="C38" s="3" t="s">
        <v>27</v>
      </c>
      <c r="D38" s="4">
        <v>5400000</v>
      </c>
      <c r="E38" s="4">
        <v>6002500</v>
      </c>
    </row>
    <row r="39" spans="3:5" x14ac:dyDescent="0.25">
      <c r="C39" s="5" t="s">
        <v>28</v>
      </c>
      <c r="D39" s="6">
        <v>5200000</v>
      </c>
      <c r="E39" s="6">
        <v>5802500</v>
      </c>
    </row>
    <row r="40" spans="3:5" x14ac:dyDescent="0.25">
      <c r="C40" s="5" t="s">
        <v>29</v>
      </c>
      <c r="D40" s="6">
        <v>0</v>
      </c>
      <c r="E40" s="6">
        <v>0</v>
      </c>
    </row>
    <row r="41" spans="3:5" x14ac:dyDescent="0.25">
      <c r="C41" s="5" t="s">
        <v>30</v>
      </c>
      <c r="D41" s="6">
        <v>0</v>
      </c>
      <c r="E41" s="6">
        <v>0</v>
      </c>
    </row>
    <row r="42" spans="3:5" x14ac:dyDescent="0.25">
      <c r="C42" s="5" t="s">
        <v>31</v>
      </c>
      <c r="D42" s="6">
        <v>0</v>
      </c>
      <c r="E42" s="6">
        <v>0</v>
      </c>
    </row>
    <row r="43" spans="3:5" x14ac:dyDescent="0.25">
      <c r="C43" s="5" t="s">
        <v>32</v>
      </c>
      <c r="D43" s="6">
        <v>0</v>
      </c>
      <c r="E43" s="6">
        <v>0</v>
      </c>
    </row>
    <row r="44" spans="3:5" x14ac:dyDescent="0.25">
      <c r="C44" s="5" t="s">
        <v>33</v>
      </c>
      <c r="D44" s="6">
        <v>0</v>
      </c>
      <c r="E44" s="6">
        <v>0</v>
      </c>
    </row>
    <row r="45" spans="3:5" x14ac:dyDescent="0.25">
      <c r="C45" s="5" t="s">
        <v>34</v>
      </c>
      <c r="D45" s="6">
        <v>0</v>
      </c>
      <c r="E45" s="6">
        <v>0</v>
      </c>
    </row>
    <row r="46" spans="3:5" x14ac:dyDescent="0.25">
      <c r="C46" s="5" t="s">
        <v>35</v>
      </c>
      <c r="D46" s="6">
        <v>200000</v>
      </c>
      <c r="E46" s="6">
        <v>200000</v>
      </c>
    </row>
    <row r="47" spans="3:5" x14ac:dyDescent="0.25">
      <c r="C47" s="3" t="s">
        <v>36</v>
      </c>
      <c r="D47" s="4">
        <v>0</v>
      </c>
      <c r="E47" s="4">
        <v>0</v>
      </c>
    </row>
    <row r="48" spans="3:5" x14ac:dyDescent="0.25">
      <c r="C48" s="5" t="s">
        <v>37</v>
      </c>
      <c r="D48" s="6">
        <v>0</v>
      </c>
      <c r="E48" s="6">
        <v>0</v>
      </c>
    </row>
    <row r="49" spans="3:5" x14ac:dyDescent="0.25">
      <c r="C49" s="5" t="s">
        <v>38</v>
      </c>
      <c r="D49" s="6">
        <v>0</v>
      </c>
      <c r="E49" s="6">
        <v>0</v>
      </c>
    </row>
    <row r="50" spans="3:5" x14ac:dyDescent="0.25">
      <c r="C50" s="5" t="s">
        <v>39</v>
      </c>
      <c r="D50" s="6">
        <v>0</v>
      </c>
      <c r="E50" s="6">
        <v>0</v>
      </c>
    </row>
    <row r="51" spans="3:5" x14ac:dyDescent="0.25">
      <c r="C51" s="5" t="s">
        <v>40</v>
      </c>
      <c r="D51" s="6">
        <v>0</v>
      </c>
      <c r="E51" s="6">
        <v>0</v>
      </c>
    </row>
    <row r="52" spans="3:5" x14ac:dyDescent="0.25">
      <c r="C52" s="5" t="s">
        <v>41</v>
      </c>
      <c r="D52" s="6">
        <v>0</v>
      </c>
      <c r="E52" s="6">
        <v>0</v>
      </c>
    </row>
    <row r="53" spans="3:5" x14ac:dyDescent="0.25">
      <c r="C53" s="5" t="s">
        <v>42</v>
      </c>
      <c r="D53" s="6">
        <v>0</v>
      </c>
      <c r="E53" s="6">
        <v>0</v>
      </c>
    </row>
    <row r="54" spans="3:5" x14ac:dyDescent="0.25">
      <c r="C54" s="3" t="s">
        <v>43</v>
      </c>
      <c r="D54" s="4">
        <v>69920000</v>
      </c>
      <c r="E54" s="4">
        <v>54940000</v>
      </c>
    </row>
    <row r="55" spans="3:5" x14ac:dyDescent="0.25">
      <c r="C55" s="5" t="s">
        <v>44</v>
      </c>
      <c r="D55" s="6">
        <v>49420000</v>
      </c>
      <c r="E55" s="6">
        <v>39946140</v>
      </c>
    </row>
    <row r="56" spans="3:5" x14ac:dyDescent="0.25">
      <c r="C56" s="5" t="s">
        <v>45</v>
      </c>
      <c r="D56" s="6">
        <v>3000000</v>
      </c>
      <c r="E56" s="6">
        <v>2600000</v>
      </c>
    </row>
    <row r="57" spans="3:5" x14ac:dyDescent="0.25">
      <c r="C57" s="5" t="s">
        <v>46</v>
      </c>
      <c r="D57" s="6">
        <v>0</v>
      </c>
      <c r="E57" s="6">
        <v>30000</v>
      </c>
    </row>
    <row r="58" spans="3:5" x14ac:dyDescent="0.25">
      <c r="C58" s="5" t="s">
        <v>47</v>
      </c>
      <c r="D58" s="6">
        <v>0</v>
      </c>
      <c r="E58" s="6">
        <v>0</v>
      </c>
    </row>
    <row r="59" spans="3:5" x14ac:dyDescent="0.25">
      <c r="C59" s="5" t="s">
        <v>48</v>
      </c>
      <c r="D59" s="6">
        <v>12500000</v>
      </c>
      <c r="E59" s="6">
        <v>9662960</v>
      </c>
    </row>
    <row r="60" spans="3:5" x14ac:dyDescent="0.25">
      <c r="C60" s="5" t="s">
        <v>49</v>
      </c>
      <c r="D60" s="6"/>
      <c r="E60" s="6">
        <v>20000</v>
      </c>
    </row>
    <row r="61" spans="3:5" x14ac:dyDescent="0.25">
      <c r="C61" s="5" t="s">
        <v>50</v>
      </c>
      <c r="D61" s="6">
        <v>0</v>
      </c>
      <c r="E61" s="6">
        <v>100000</v>
      </c>
    </row>
    <row r="62" spans="3:5" x14ac:dyDescent="0.25">
      <c r="C62" s="5" t="s">
        <v>51</v>
      </c>
      <c r="D62" s="6">
        <v>5000000</v>
      </c>
      <c r="E62" s="6">
        <v>2000000</v>
      </c>
    </row>
    <row r="63" spans="3:5" x14ac:dyDescent="0.25">
      <c r="C63" s="5" t="s">
        <v>52</v>
      </c>
      <c r="D63" s="4">
        <v>0</v>
      </c>
      <c r="E63" s="4">
        <v>580900</v>
      </c>
    </row>
    <row r="64" spans="3:5" x14ac:dyDescent="0.25">
      <c r="C64" s="3" t="s">
        <v>53</v>
      </c>
      <c r="D64" s="6">
        <v>0</v>
      </c>
      <c r="E64" s="6">
        <v>0</v>
      </c>
    </row>
    <row r="65" spans="3:5" x14ac:dyDescent="0.25">
      <c r="C65" s="5" t="s">
        <v>54</v>
      </c>
      <c r="D65" s="6">
        <v>0</v>
      </c>
      <c r="E65" s="6">
        <v>0</v>
      </c>
    </row>
    <row r="66" spans="3:5" x14ac:dyDescent="0.25">
      <c r="C66" s="5" t="s">
        <v>55</v>
      </c>
      <c r="D66" s="6">
        <v>0</v>
      </c>
      <c r="E66" s="6">
        <v>0</v>
      </c>
    </row>
    <row r="67" spans="3:5" x14ac:dyDescent="0.25">
      <c r="C67" s="5" t="s">
        <v>56</v>
      </c>
      <c r="D67" s="6">
        <v>0</v>
      </c>
      <c r="E67" s="6">
        <v>0</v>
      </c>
    </row>
    <row r="68" spans="3:5" x14ac:dyDescent="0.25">
      <c r="C68" s="5" t="s">
        <v>57</v>
      </c>
      <c r="D68" s="6">
        <v>0</v>
      </c>
      <c r="E68" s="4">
        <v>0</v>
      </c>
    </row>
    <row r="69" spans="3:5" x14ac:dyDescent="0.25">
      <c r="C69" s="3" t="s">
        <v>58</v>
      </c>
      <c r="D69" s="4">
        <v>0</v>
      </c>
      <c r="E69" s="6">
        <v>0</v>
      </c>
    </row>
    <row r="70" spans="3:5" x14ac:dyDescent="0.25">
      <c r="C70" s="5" t="s">
        <v>59</v>
      </c>
      <c r="D70" s="6">
        <v>0</v>
      </c>
      <c r="E70" s="6">
        <v>0</v>
      </c>
    </row>
    <row r="71" spans="3:5" x14ac:dyDescent="0.25">
      <c r="C71" s="5" t="s">
        <v>60</v>
      </c>
      <c r="D71" s="6">
        <v>0</v>
      </c>
      <c r="E71" s="4">
        <v>0</v>
      </c>
    </row>
    <row r="72" spans="3:5" x14ac:dyDescent="0.25">
      <c r="C72" s="3" t="s">
        <v>61</v>
      </c>
      <c r="D72" s="4">
        <v>0</v>
      </c>
      <c r="E72" s="6">
        <v>0</v>
      </c>
    </row>
    <row r="73" spans="3:5" x14ac:dyDescent="0.25">
      <c r="C73" s="5" t="s">
        <v>62</v>
      </c>
      <c r="D73" s="6">
        <v>0</v>
      </c>
      <c r="E73" s="6">
        <v>0</v>
      </c>
    </row>
    <row r="74" spans="3:5" x14ac:dyDescent="0.25">
      <c r="C74" s="5" t="s">
        <v>63</v>
      </c>
      <c r="D74" s="6">
        <v>0</v>
      </c>
      <c r="E74" s="6">
        <v>0</v>
      </c>
    </row>
    <row r="75" spans="3:5" x14ac:dyDescent="0.25">
      <c r="C75" s="5" t="s">
        <v>64</v>
      </c>
      <c r="D75" s="6">
        <v>0</v>
      </c>
      <c r="E75" s="6">
        <v>0</v>
      </c>
    </row>
    <row r="76" spans="3:5" x14ac:dyDescent="0.25">
      <c r="C76" s="1" t="s">
        <v>67</v>
      </c>
      <c r="D76" s="2">
        <v>0</v>
      </c>
      <c r="E76" s="2">
        <v>0</v>
      </c>
    </row>
    <row r="77" spans="3:5" x14ac:dyDescent="0.25">
      <c r="C77" s="3" t="s">
        <v>68</v>
      </c>
      <c r="D77" s="4">
        <v>0</v>
      </c>
      <c r="E77" s="4">
        <v>0</v>
      </c>
    </row>
    <row r="78" spans="3:5" x14ac:dyDescent="0.25">
      <c r="C78" s="5" t="s">
        <v>69</v>
      </c>
      <c r="D78" s="6">
        <v>0</v>
      </c>
      <c r="E78" s="6">
        <v>0</v>
      </c>
    </row>
    <row r="79" spans="3:5" x14ac:dyDescent="0.25">
      <c r="C79" s="5" t="s">
        <v>70</v>
      </c>
      <c r="D79" s="6">
        <v>0</v>
      </c>
      <c r="E79" s="6">
        <v>0</v>
      </c>
    </row>
    <row r="80" spans="3:5" x14ac:dyDescent="0.25">
      <c r="C80" s="3" t="s">
        <v>71</v>
      </c>
      <c r="D80" s="4">
        <v>0</v>
      </c>
      <c r="E80" s="4">
        <v>0</v>
      </c>
    </row>
    <row r="81" spans="3:5" ht="15" customHeight="1" x14ac:dyDescent="0.25">
      <c r="C81" s="5" t="s">
        <v>72</v>
      </c>
      <c r="D81" s="6">
        <v>0</v>
      </c>
      <c r="E81" s="6">
        <v>0</v>
      </c>
    </row>
    <row r="82" spans="3:5" ht="15" customHeight="1" x14ac:dyDescent="0.25">
      <c r="C82" s="5" t="s">
        <v>73</v>
      </c>
      <c r="D82" s="6">
        <v>0</v>
      </c>
      <c r="E82" s="6">
        <v>0</v>
      </c>
    </row>
    <row r="83" spans="3:5" x14ac:dyDescent="0.25">
      <c r="C83" s="3" t="s">
        <v>74</v>
      </c>
      <c r="D83" s="4">
        <v>0</v>
      </c>
      <c r="E83" s="4">
        <v>0</v>
      </c>
    </row>
    <row r="84" spans="3:5" x14ac:dyDescent="0.25">
      <c r="C84" s="5" t="s">
        <v>75</v>
      </c>
      <c r="D84" s="6">
        <v>0</v>
      </c>
      <c r="E84" s="6">
        <v>0</v>
      </c>
    </row>
    <row r="85" spans="3:5" x14ac:dyDescent="0.25">
      <c r="C85" s="8" t="s">
        <v>65</v>
      </c>
      <c r="D85" s="22">
        <f>+D11</f>
        <v>498313348</v>
      </c>
      <c r="E85" s="22">
        <f>+E11</f>
        <v>499485728.80000001</v>
      </c>
    </row>
    <row r="86" spans="3:5" x14ac:dyDescent="0.25">
      <c r="C86" t="s">
        <v>101</v>
      </c>
    </row>
    <row r="89" spans="3:5" x14ac:dyDescent="0.25">
      <c r="C89" s="38" t="s">
        <v>102</v>
      </c>
      <c r="D89" s="38"/>
    </row>
    <row r="90" spans="3:5" x14ac:dyDescent="0.25">
      <c r="C90" s="38" t="s">
        <v>103</v>
      </c>
      <c r="D90" s="38"/>
    </row>
    <row r="91" spans="3:5" x14ac:dyDescent="0.25">
      <c r="C91" s="23"/>
      <c r="D91" s="23"/>
    </row>
    <row r="92" spans="3:5" ht="15.75" thickBot="1" x14ac:dyDescent="0.3">
      <c r="C92" s="23"/>
      <c r="D92" s="23"/>
    </row>
    <row r="93" spans="3:5" ht="15.75" thickBot="1" x14ac:dyDescent="0.3">
      <c r="C93" s="21" t="s">
        <v>95</v>
      </c>
    </row>
    <row r="94" spans="3:5" ht="30.75" thickBot="1" x14ac:dyDescent="0.3">
      <c r="C94" s="19" t="s">
        <v>96</v>
      </c>
    </row>
    <row r="95" spans="3:5" ht="45.75" thickBot="1" x14ac:dyDescent="0.3">
      <c r="C95" s="20" t="s">
        <v>97</v>
      </c>
    </row>
  </sheetData>
  <mergeCells count="10">
    <mergeCell ref="C89:D89"/>
    <mergeCell ref="C90:D90"/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3" bottom="0.28000000000000003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7"/>
  <sheetViews>
    <sheetView showGridLines="0" tabSelected="1" zoomScaleNormal="100" workbookViewId="0">
      <pane xSplit="3" ySplit="10" topLeftCell="K19" activePane="bottomRight" state="frozen"/>
      <selection pane="topRight" activeCell="D1" sqref="D1"/>
      <selection pane="bottomLeft" activeCell="A11" sqref="A11"/>
      <selection pane="bottomRight" activeCell="S19" sqref="S19"/>
    </sheetView>
  </sheetViews>
  <sheetFormatPr baseColWidth="10" defaultColWidth="11.42578125" defaultRowHeight="15" x14ac:dyDescent="0.25"/>
  <cols>
    <col min="1" max="1" width="4.85546875" customWidth="1"/>
    <col min="2" max="2" width="5.28515625" customWidth="1"/>
    <col min="3" max="3" width="38.85546875" customWidth="1"/>
    <col min="4" max="4" width="17.5703125" customWidth="1"/>
    <col min="5" max="5" width="16.7109375" customWidth="1"/>
    <col min="6" max="6" width="11.5703125" bestFit="1" customWidth="1"/>
    <col min="7" max="13" width="14.140625" bestFit="1" customWidth="1"/>
    <col min="14" max="15" width="14.140625" style="24" bestFit="1" customWidth="1"/>
    <col min="16" max="17" width="14.140625" bestFit="1" customWidth="1"/>
    <col min="18" max="18" width="15.140625" bestFit="1" customWidth="1"/>
  </cols>
  <sheetData>
    <row r="3" spans="3:19" ht="28.5" customHeight="1" x14ac:dyDescent="0.25">
      <c r="C3" s="54" t="s">
        <v>98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3:19" ht="21" customHeight="1" x14ac:dyDescent="0.25">
      <c r="C4" s="56" t="s">
        <v>99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3:19" ht="15.75" x14ac:dyDescent="0.25">
      <c r="C5" s="48" t="s">
        <v>100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43" t="s">
        <v>92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3:19" ht="15.75" customHeight="1" x14ac:dyDescent="0.25">
      <c r="C7" s="44" t="s">
        <v>77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9" spans="3:19" ht="25.5" customHeight="1" x14ac:dyDescent="0.25">
      <c r="C9" s="45" t="s">
        <v>66</v>
      </c>
      <c r="D9" s="46" t="s">
        <v>94</v>
      </c>
      <c r="E9" s="46" t="s">
        <v>93</v>
      </c>
      <c r="F9" s="51" t="s">
        <v>91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</row>
    <row r="10" spans="3:19" x14ac:dyDescent="0.25">
      <c r="C10" s="45"/>
      <c r="D10" s="47"/>
      <c r="E10" s="47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36" t="s">
        <v>87</v>
      </c>
      <c r="O10" s="36" t="s">
        <v>88</v>
      </c>
      <c r="P10" s="14" t="s">
        <v>89</v>
      </c>
      <c r="Q10" s="15" t="s">
        <v>90</v>
      </c>
      <c r="R10" s="14" t="s">
        <v>78</v>
      </c>
    </row>
    <row r="11" spans="3:19" x14ac:dyDescent="0.25">
      <c r="C11" s="1" t="s">
        <v>0</v>
      </c>
      <c r="D11" s="2">
        <v>498313348</v>
      </c>
      <c r="E11" s="2">
        <f>+'P1 Presupuesto Aprobado'!E11</f>
        <v>499485728.80000001</v>
      </c>
      <c r="F11" s="2">
        <v>705477.88</v>
      </c>
      <c r="G11" s="2">
        <v>41607025.289999999</v>
      </c>
      <c r="H11" s="2">
        <v>28822911.599999998</v>
      </c>
      <c r="I11" s="2">
        <v>42623102.189999998</v>
      </c>
      <c r="J11" s="2">
        <v>37398035.659999996</v>
      </c>
      <c r="K11" s="2">
        <v>36170214.400000006</v>
      </c>
      <c r="L11" s="2">
        <v>36665976.290000007</v>
      </c>
      <c r="M11" s="33">
        <v>49520515.719999999</v>
      </c>
      <c r="N11" s="33">
        <v>34092490.740000002</v>
      </c>
      <c r="O11" s="33">
        <v>42183594.07</v>
      </c>
      <c r="P11" s="33">
        <v>71485604.859999999</v>
      </c>
      <c r="Q11" s="33">
        <v>35618889.670000002</v>
      </c>
      <c r="R11" s="37">
        <f>SUM(F11:Q11)</f>
        <v>456893838.37</v>
      </c>
    </row>
    <row r="12" spans="3:19" s="27" customFormat="1" x14ac:dyDescent="0.25">
      <c r="C12" s="3" t="s">
        <v>1</v>
      </c>
      <c r="D12" s="4">
        <v>301754500</v>
      </c>
      <c r="E12" s="4">
        <f>+'P1 Presupuesto Aprobado'!E12</f>
        <v>342460823.49000001</v>
      </c>
      <c r="F12" s="26">
        <v>0</v>
      </c>
      <c r="G12" s="26">
        <v>39000665.43</v>
      </c>
      <c r="H12" s="26">
        <v>24149026.759999998</v>
      </c>
      <c r="I12" s="26">
        <v>33359584.969999999</v>
      </c>
      <c r="J12" s="26">
        <v>33443168.129999999</v>
      </c>
      <c r="K12" s="26">
        <v>30168524.710000001</v>
      </c>
      <c r="L12" s="26">
        <v>31200872.870000005</v>
      </c>
      <c r="M12" s="26">
        <v>37046818.359999999</v>
      </c>
      <c r="N12" s="26">
        <v>27064399.059999999</v>
      </c>
      <c r="O12" s="26">
        <v>34943163.979999997</v>
      </c>
      <c r="P12" s="26">
        <v>59269935.600000001</v>
      </c>
      <c r="Q12" s="26">
        <v>27391411.02</v>
      </c>
      <c r="R12" s="26">
        <f>SUM(F12:Q12)</f>
        <v>377037570.89000005</v>
      </c>
    </row>
    <row r="13" spans="3:19" x14ac:dyDescent="0.25">
      <c r="C13" s="5" t="s">
        <v>2</v>
      </c>
      <c r="D13" s="6">
        <v>248092500</v>
      </c>
      <c r="E13" s="6">
        <f>+'P1 Presupuesto Aprobado'!E13</f>
        <v>284424467.49000001</v>
      </c>
      <c r="F13" s="24">
        <v>0</v>
      </c>
      <c r="G13" s="24">
        <v>33982086.32</v>
      </c>
      <c r="H13" s="24">
        <v>21006193.039999999</v>
      </c>
      <c r="I13" s="24">
        <v>30615062.629999999</v>
      </c>
      <c r="J13" s="24">
        <v>27511259.23</v>
      </c>
      <c r="K13" s="24">
        <v>27184421.41</v>
      </c>
      <c r="L13" s="24">
        <v>20944484.940000001</v>
      </c>
      <c r="M13" s="24">
        <v>32262166.079999998</v>
      </c>
      <c r="N13" s="24">
        <v>24015784.440000001</v>
      </c>
      <c r="O13" s="24">
        <v>32057791.140000001</v>
      </c>
      <c r="P13" s="24">
        <v>40234163.18</v>
      </c>
      <c r="Q13" s="24">
        <v>24456591.260000002</v>
      </c>
      <c r="R13" s="24">
        <f>SUM(F13:Q13)</f>
        <v>314270003.66999996</v>
      </c>
    </row>
    <row r="14" spans="3:19" x14ac:dyDescent="0.25">
      <c r="C14" s="5" t="s">
        <v>3</v>
      </c>
      <c r="D14" s="6">
        <v>27100000</v>
      </c>
      <c r="E14" s="6">
        <f>+'P1 Presupuesto Aprobado'!E14</f>
        <v>29620000</v>
      </c>
      <c r="F14" s="24">
        <v>0</v>
      </c>
      <c r="G14" s="25">
        <v>180000</v>
      </c>
      <c r="H14" s="24">
        <v>509147.83</v>
      </c>
      <c r="I14" s="24">
        <v>277278.84000000003</v>
      </c>
      <c r="J14" s="24">
        <v>3263578.02</v>
      </c>
      <c r="K14" s="24">
        <v>90000</v>
      </c>
      <c r="L14" s="24">
        <v>7965271.9000000004</v>
      </c>
      <c r="M14" s="24">
        <v>2097705.1</v>
      </c>
      <c r="N14" s="24">
        <v>407261.46</v>
      </c>
      <c r="O14" s="24">
        <v>214556.1</v>
      </c>
      <c r="P14" s="24">
        <v>16393201.880000001</v>
      </c>
      <c r="Q14" s="24">
        <v>334046.12</v>
      </c>
      <c r="R14" s="24">
        <f t="shared" ref="R14:R75" si="0">SUM(F14:Q14)</f>
        <v>31732047.250000004</v>
      </c>
    </row>
    <row r="15" spans="3:19" x14ac:dyDescent="0.25">
      <c r="C15" s="5" t="s">
        <v>4</v>
      </c>
      <c r="D15" s="6">
        <v>0</v>
      </c>
      <c r="E15" s="6">
        <f>+'P1 Presupuesto Aprobado'!E15</f>
        <v>400000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f t="shared" si="0"/>
        <v>0</v>
      </c>
      <c r="S15" s="16"/>
    </row>
    <row r="16" spans="3:19" x14ac:dyDescent="0.25">
      <c r="C16" s="5" t="s">
        <v>5</v>
      </c>
      <c r="D16" s="6">
        <v>0</v>
      </c>
      <c r="E16" s="6">
        <f>+'P1 Presupuesto Aprobado'!E16</f>
        <v>175000</v>
      </c>
      <c r="F16" s="24">
        <v>0</v>
      </c>
      <c r="G16" s="24">
        <v>0</v>
      </c>
      <c r="H16" s="24">
        <v>0</v>
      </c>
      <c r="I16" s="24">
        <v>10000</v>
      </c>
      <c r="J16" s="24">
        <v>0</v>
      </c>
      <c r="K16" s="24">
        <v>25000</v>
      </c>
      <c r="L16" s="24">
        <v>0</v>
      </c>
      <c r="M16" s="24">
        <v>0</v>
      </c>
      <c r="N16" s="24">
        <v>0</v>
      </c>
      <c r="O16" s="24">
        <v>0</v>
      </c>
      <c r="P16" s="24">
        <v>10000</v>
      </c>
      <c r="Q16" s="24">
        <v>0</v>
      </c>
      <c r="R16" s="24">
        <f t="shared" si="0"/>
        <v>45000</v>
      </c>
    </row>
    <row r="17" spans="3:18" x14ac:dyDescent="0.25">
      <c r="C17" s="5" t="s">
        <v>6</v>
      </c>
      <c r="D17" s="6">
        <v>26562000</v>
      </c>
      <c r="E17" s="6">
        <f>+'P1 Presupuesto Aprobado'!E17</f>
        <v>27841356</v>
      </c>
      <c r="F17" s="24">
        <v>0</v>
      </c>
      <c r="G17" s="24">
        <v>4838579.1100000003</v>
      </c>
      <c r="H17" s="24">
        <v>2633685.89</v>
      </c>
      <c r="I17" s="24">
        <v>2457243.5</v>
      </c>
      <c r="J17" s="24">
        <v>2668330.88</v>
      </c>
      <c r="K17" s="24">
        <v>2869103.3</v>
      </c>
      <c r="L17" s="24">
        <v>2291116.0299999998</v>
      </c>
      <c r="M17" s="24">
        <v>2686947.18</v>
      </c>
      <c r="N17" s="24">
        <v>2641353.16</v>
      </c>
      <c r="O17" s="24">
        <v>2670816.7400000002</v>
      </c>
      <c r="P17" s="24">
        <v>2632570.54</v>
      </c>
      <c r="Q17" s="24">
        <v>2600773.64</v>
      </c>
      <c r="R17" s="24">
        <f t="shared" si="0"/>
        <v>30990519.969999999</v>
      </c>
    </row>
    <row r="18" spans="3:18" s="27" customFormat="1" x14ac:dyDescent="0.25">
      <c r="C18" s="3" t="s">
        <v>7</v>
      </c>
      <c r="D18" s="4">
        <v>88192977</v>
      </c>
      <c r="E18" s="4">
        <f>+'P1 Presupuesto Aprobado'!E18</f>
        <v>69515495.560000002</v>
      </c>
      <c r="F18" s="26">
        <v>635904.62</v>
      </c>
      <c r="G18" s="26">
        <v>2606359.8600000003</v>
      </c>
      <c r="H18" s="26">
        <v>3858866.61</v>
      </c>
      <c r="I18" s="26">
        <v>3187029.3699999996</v>
      </c>
      <c r="J18" s="26">
        <v>2592324.02</v>
      </c>
      <c r="K18" s="26">
        <v>4068050.95</v>
      </c>
      <c r="L18" s="26">
        <v>5132728.17</v>
      </c>
      <c r="M18" s="26">
        <v>5716763.5899999999</v>
      </c>
      <c r="N18" s="26">
        <v>3394361.14</v>
      </c>
      <c r="O18" s="26">
        <v>6099580.79</v>
      </c>
      <c r="P18" s="26">
        <v>5208467.99</v>
      </c>
      <c r="Q18" s="26">
        <v>5577356.5800000001</v>
      </c>
      <c r="R18" s="26">
        <f t="shared" si="0"/>
        <v>48077793.690000005</v>
      </c>
    </row>
    <row r="19" spans="3:18" x14ac:dyDescent="0.25">
      <c r="C19" s="5" t="s">
        <v>8</v>
      </c>
      <c r="D19" s="6">
        <v>23692977</v>
      </c>
      <c r="E19" s="6">
        <f>+'P1 Presupuesto Aprobado'!E19</f>
        <v>23692977</v>
      </c>
      <c r="F19" s="24">
        <v>435549.39</v>
      </c>
      <c r="G19" s="24">
        <v>1698054.85</v>
      </c>
      <c r="H19" s="24">
        <v>1776558.31</v>
      </c>
      <c r="I19" s="24">
        <v>2302375.81</v>
      </c>
      <c r="J19" s="24">
        <v>467255.45</v>
      </c>
      <c r="K19" s="24">
        <v>1977881.53</v>
      </c>
      <c r="L19" s="24">
        <v>2815815.41</v>
      </c>
      <c r="M19" s="24">
        <v>2862467.05</v>
      </c>
      <c r="N19" s="24">
        <v>1988375.25</v>
      </c>
      <c r="O19" s="24">
        <v>1897459.81</v>
      </c>
      <c r="P19" s="24">
        <v>2045385.48</v>
      </c>
      <c r="Q19" s="24">
        <v>2049437.08</v>
      </c>
      <c r="R19" s="24">
        <f t="shared" si="0"/>
        <v>22316615.420000002</v>
      </c>
    </row>
    <row r="20" spans="3:18" x14ac:dyDescent="0.25">
      <c r="C20" s="5" t="s">
        <v>9</v>
      </c>
      <c r="D20" s="6">
        <v>5000000</v>
      </c>
      <c r="E20" s="6">
        <f>+'P1 Presupuesto Aprobado'!E20</f>
        <v>6000000</v>
      </c>
      <c r="F20" s="24">
        <v>0</v>
      </c>
      <c r="G20" s="24">
        <v>0</v>
      </c>
      <c r="H20" s="24">
        <v>441133.05</v>
      </c>
      <c r="I20" s="24">
        <v>341386.98</v>
      </c>
      <c r="J20" s="24">
        <v>0</v>
      </c>
      <c r="K20" s="24">
        <v>489684.19</v>
      </c>
      <c r="L20" s="24">
        <v>384228.69</v>
      </c>
      <c r="M20" s="24">
        <v>126346.67</v>
      </c>
      <c r="N20" s="24">
        <v>562474.23999999999</v>
      </c>
      <c r="O20" s="24">
        <v>136952.76</v>
      </c>
      <c r="P20" s="24">
        <v>195326.36</v>
      </c>
      <c r="Q20" s="24">
        <v>626328.19999999995</v>
      </c>
      <c r="R20" s="24">
        <f t="shared" si="0"/>
        <v>3303861.1399999997</v>
      </c>
    </row>
    <row r="21" spans="3:18" x14ac:dyDescent="0.25">
      <c r="C21" s="5" t="s">
        <v>10</v>
      </c>
      <c r="D21" s="6">
        <v>3000000</v>
      </c>
      <c r="E21" s="6">
        <f>+'P1 Presupuesto Aprobado'!E21</f>
        <v>1986000</v>
      </c>
      <c r="F21" s="24">
        <v>0</v>
      </c>
      <c r="G21" s="24">
        <v>0</v>
      </c>
      <c r="H21" s="24">
        <v>86950</v>
      </c>
      <c r="I21" s="24">
        <v>47100</v>
      </c>
      <c r="J21" s="24">
        <v>18500</v>
      </c>
      <c r="K21" s="24">
        <v>0</v>
      </c>
      <c r="L21" s="24">
        <v>0</v>
      </c>
      <c r="M21" s="24">
        <v>134350</v>
      </c>
      <c r="N21" s="24">
        <v>0</v>
      </c>
      <c r="O21" s="24">
        <v>33650</v>
      </c>
      <c r="P21" s="24">
        <v>50000</v>
      </c>
      <c r="Q21" s="24">
        <v>64400</v>
      </c>
      <c r="R21" s="24">
        <f t="shared" si="0"/>
        <v>434950</v>
      </c>
    </row>
    <row r="22" spans="3:18" x14ac:dyDescent="0.25">
      <c r="C22" s="5" t="s">
        <v>11</v>
      </c>
      <c r="D22" s="6">
        <v>1900000</v>
      </c>
      <c r="E22" s="6">
        <f>+'P1 Presupuesto Aprobado'!E22</f>
        <v>1900000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200000</v>
      </c>
      <c r="M22" s="24">
        <v>0</v>
      </c>
      <c r="N22" s="24">
        <v>0</v>
      </c>
      <c r="O22" s="24">
        <v>300000</v>
      </c>
      <c r="P22" s="24">
        <v>0</v>
      </c>
      <c r="Q22" s="24">
        <v>0</v>
      </c>
      <c r="R22" s="24">
        <f t="shared" si="0"/>
        <v>500000</v>
      </c>
    </row>
    <row r="23" spans="3:18" x14ac:dyDescent="0.25">
      <c r="C23" s="5" t="s">
        <v>12</v>
      </c>
      <c r="D23" s="6">
        <v>8300000</v>
      </c>
      <c r="E23" s="6">
        <f>+'P1 Presupuesto Aprobado'!E23</f>
        <v>9920000</v>
      </c>
      <c r="F23" s="24">
        <v>200355.23</v>
      </c>
      <c r="G23" s="24">
        <v>621331.46</v>
      </c>
      <c r="H23" s="24">
        <v>393102.79</v>
      </c>
      <c r="I23" s="24">
        <v>201789.17</v>
      </c>
      <c r="J23" s="24">
        <v>0</v>
      </c>
      <c r="K23" s="24">
        <v>523906.42</v>
      </c>
      <c r="L23" s="24">
        <v>1383757.74</v>
      </c>
      <c r="M23" s="24">
        <v>780018.72</v>
      </c>
      <c r="N23" s="24">
        <v>309955.21999999997</v>
      </c>
      <c r="O23" s="24">
        <v>1290078.4099999999</v>
      </c>
      <c r="P23" s="24">
        <v>1581924.88</v>
      </c>
      <c r="Q23" s="24">
        <v>1651497.8</v>
      </c>
      <c r="R23" s="24">
        <f t="shared" si="0"/>
        <v>8937717.8399999999</v>
      </c>
    </row>
    <row r="24" spans="3:18" x14ac:dyDescent="0.25">
      <c r="C24" s="5" t="s">
        <v>13</v>
      </c>
      <c r="D24" s="6">
        <v>6100000</v>
      </c>
      <c r="E24" s="6">
        <f>+'P1 Presupuesto Aprobado'!E24</f>
        <v>6100000</v>
      </c>
      <c r="F24" s="24">
        <v>0</v>
      </c>
      <c r="G24" s="24">
        <v>177607.14</v>
      </c>
      <c r="H24" s="24">
        <v>142734.37</v>
      </c>
      <c r="I24" s="24">
        <v>137213.6</v>
      </c>
      <c r="J24" s="24">
        <v>1577308.42</v>
      </c>
      <c r="K24" s="24">
        <v>182719.77</v>
      </c>
      <c r="L24" s="24">
        <v>161340.91</v>
      </c>
      <c r="M24" s="24">
        <v>1579131.15</v>
      </c>
      <c r="N24" s="24">
        <v>348101.25</v>
      </c>
      <c r="O24" s="24">
        <v>178410.01</v>
      </c>
      <c r="P24" s="24">
        <v>177143.86</v>
      </c>
      <c r="Q24" s="24">
        <v>220238.5</v>
      </c>
      <c r="R24" s="24">
        <f t="shared" si="0"/>
        <v>4881948.9799999995</v>
      </c>
    </row>
    <row r="25" spans="3:18" x14ac:dyDescent="0.25">
      <c r="C25" s="5" t="s">
        <v>14</v>
      </c>
      <c r="D25" s="6">
        <v>29300000</v>
      </c>
      <c r="E25" s="6">
        <f>+'P1 Presupuesto Aprobado'!E25</f>
        <v>14799204.15</v>
      </c>
      <c r="F25" s="24">
        <v>0</v>
      </c>
      <c r="G25" s="24">
        <v>0</v>
      </c>
      <c r="H25" s="24">
        <v>800088.09</v>
      </c>
      <c r="I25" s="24">
        <v>0</v>
      </c>
      <c r="J25" s="24">
        <v>67560.149999999994</v>
      </c>
      <c r="K25" s="24">
        <v>377997.04</v>
      </c>
      <c r="L25" s="24">
        <v>0</v>
      </c>
      <c r="M25" s="24">
        <v>0</v>
      </c>
      <c r="N25" s="24">
        <v>-6735.78</v>
      </c>
      <c r="O25" s="24">
        <v>0</v>
      </c>
      <c r="P25" s="24">
        <v>437758.36</v>
      </c>
      <c r="Q25" s="24">
        <v>167048.25</v>
      </c>
      <c r="R25" s="24">
        <f t="shared" si="0"/>
        <v>1843716.1099999999</v>
      </c>
    </row>
    <row r="26" spans="3:18" x14ac:dyDescent="0.25">
      <c r="C26" s="5" t="s">
        <v>15</v>
      </c>
      <c r="D26" s="6">
        <v>9700000</v>
      </c>
      <c r="E26" s="6">
        <f>+'P1 Presupuesto Aprobado'!E26</f>
        <v>4397314.41</v>
      </c>
      <c r="F26" s="24">
        <v>0</v>
      </c>
      <c r="G26" s="24">
        <v>109366.41</v>
      </c>
      <c r="H26" s="24">
        <v>218300</v>
      </c>
      <c r="I26" s="24">
        <v>97680.01</v>
      </c>
      <c r="J26" s="24">
        <v>461700</v>
      </c>
      <c r="K26" s="24">
        <v>90000</v>
      </c>
      <c r="L26" s="24">
        <v>172097.92000000001</v>
      </c>
      <c r="M26" s="24">
        <v>234450</v>
      </c>
      <c r="N26" s="24">
        <v>192190.96</v>
      </c>
      <c r="O26" s="24">
        <v>2263029.7999999998</v>
      </c>
      <c r="P26" s="24">
        <v>353155.38</v>
      </c>
      <c r="Q26" s="24">
        <v>214159.25</v>
      </c>
      <c r="R26" s="24">
        <f t="shared" si="0"/>
        <v>4406129.7299999995</v>
      </c>
    </row>
    <row r="27" spans="3:18" x14ac:dyDescent="0.25">
      <c r="C27" s="5" t="s">
        <v>16</v>
      </c>
      <c r="D27" s="6">
        <v>1200000</v>
      </c>
      <c r="E27" s="6">
        <f>+'P1 Presupuesto Aprobado'!E27</f>
        <v>720000</v>
      </c>
      <c r="F27" s="24">
        <v>0</v>
      </c>
      <c r="G27" s="24">
        <v>0</v>
      </c>
      <c r="H27" s="24">
        <v>0</v>
      </c>
      <c r="I27" s="24">
        <v>59483.8</v>
      </c>
      <c r="J27" s="24">
        <v>0</v>
      </c>
      <c r="K27" s="24">
        <v>425862</v>
      </c>
      <c r="L27" s="24">
        <v>15487.5</v>
      </c>
      <c r="M27" s="24">
        <v>0</v>
      </c>
      <c r="N27" s="24">
        <v>0</v>
      </c>
      <c r="O27" s="24">
        <v>0</v>
      </c>
      <c r="P27" s="24">
        <v>367773.67</v>
      </c>
      <c r="Q27" s="24">
        <v>584247.5</v>
      </c>
      <c r="R27" s="24">
        <f t="shared" si="0"/>
        <v>1452854.47</v>
      </c>
    </row>
    <row r="28" spans="3:18" s="27" customFormat="1" x14ac:dyDescent="0.25">
      <c r="C28" s="3" t="s">
        <v>17</v>
      </c>
      <c r="D28" s="4">
        <v>33045871</v>
      </c>
      <c r="E28" s="4">
        <f>+'P1 Presupuesto Aprobado'!E28</f>
        <v>26566909.75</v>
      </c>
      <c r="F28" s="26">
        <v>0</v>
      </c>
      <c r="G28" s="26">
        <v>0</v>
      </c>
      <c r="H28" s="26">
        <v>166614.82</v>
      </c>
      <c r="I28" s="26">
        <v>878042.83000000007</v>
      </c>
      <c r="J28" s="26">
        <v>1288293.51</v>
      </c>
      <c r="K28" s="26">
        <v>1812049.71</v>
      </c>
      <c r="L28" s="26">
        <v>323059.92</v>
      </c>
      <c r="M28" s="26">
        <v>4985502.3</v>
      </c>
      <c r="N28" s="26">
        <v>3039449.63</v>
      </c>
      <c r="O28" s="26">
        <v>537999.52</v>
      </c>
      <c r="P28" s="26">
        <v>5284613.95</v>
      </c>
      <c r="Q28" s="26">
        <v>641117.06999999995</v>
      </c>
      <c r="R28" s="26">
        <f t="shared" si="0"/>
        <v>18956743.259999998</v>
      </c>
    </row>
    <row r="29" spans="3:18" x14ac:dyDescent="0.25">
      <c r="C29" s="5" t="s">
        <v>18</v>
      </c>
      <c r="D29" s="6">
        <v>1200000</v>
      </c>
      <c r="E29" s="6">
        <f>+'P1 Presupuesto Aprobado'!E29</f>
        <v>794000</v>
      </c>
      <c r="F29" s="24">
        <v>0</v>
      </c>
      <c r="G29" s="24">
        <v>0</v>
      </c>
      <c r="H29" s="24">
        <v>0</v>
      </c>
      <c r="I29" s="24">
        <v>38012</v>
      </c>
      <c r="J29" s="24">
        <v>0</v>
      </c>
      <c r="K29" s="24">
        <v>477767.63</v>
      </c>
      <c r="L29" s="24">
        <v>5607.36</v>
      </c>
      <c r="M29" s="24">
        <v>22620</v>
      </c>
      <c r="N29" s="24">
        <v>22828</v>
      </c>
      <c r="O29" s="24">
        <v>2775</v>
      </c>
      <c r="P29" s="24">
        <v>118892.6</v>
      </c>
      <c r="Q29" s="24">
        <v>109074.04</v>
      </c>
      <c r="R29" s="24">
        <f t="shared" si="0"/>
        <v>797576.63</v>
      </c>
    </row>
    <row r="30" spans="3:18" x14ac:dyDescent="0.25">
      <c r="C30" s="5" t="s">
        <v>19</v>
      </c>
      <c r="D30" s="6">
        <v>1200000</v>
      </c>
      <c r="E30" s="6">
        <f>+'P1 Presupuesto Aprobado'!E30</f>
        <v>1100000</v>
      </c>
      <c r="F30" s="24">
        <v>0</v>
      </c>
      <c r="G30" s="24">
        <v>0</v>
      </c>
      <c r="H30" s="24">
        <v>0</v>
      </c>
      <c r="I30" s="24">
        <v>38409</v>
      </c>
      <c r="J30" s="24">
        <v>0</v>
      </c>
      <c r="K30" s="24">
        <v>0</v>
      </c>
      <c r="L30" s="24">
        <v>0</v>
      </c>
      <c r="M30" s="24">
        <v>0</v>
      </c>
      <c r="N30" s="24">
        <v>804972.4</v>
      </c>
      <c r="O30" s="24">
        <v>0</v>
      </c>
      <c r="P30" s="24">
        <v>166380</v>
      </c>
      <c r="Q30" s="24">
        <v>4779</v>
      </c>
      <c r="R30" s="24">
        <f t="shared" si="0"/>
        <v>1014540.4</v>
      </c>
    </row>
    <row r="31" spans="3:18" x14ac:dyDescent="0.25">
      <c r="C31" s="5" t="s">
        <v>20</v>
      </c>
      <c r="D31" s="6">
        <v>7200000</v>
      </c>
      <c r="E31" s="6">
        <f>+'P1 Presupuesto Aprobado'!E31</f>
        <v>4995000</v>
      </c>
      <c r="F31" s="24">
        <v>0</v>
      </c>
      <c r="G31" s="24">
        <v>0</v>
      </c>
      <c r="H31" s="24">
        <v>19293</v>
      </c>
      <c r="I31" s="24">
        <v>0</v>
      </c>
      <c r="J31" s="24">
        <v>0</v>
      </c>
      <c r="K31" s="24">
        <v>678500</v>
      </c>
      <c r="L31" s="24">
        <v>0</v>
      </c>
      <c r="M31" s="24">
        <v>361127.2</v>
      </c>
      <c r="N31" s="24">
        <v>-30727.200000000001</v>
      </c>
      <c r="O31" s="24">
        <v>30727.200000000001</v>
      </c>
      <c r="P31" s="24">
        <v>0</v>
      </c>
      <c r="Q31" s="24">
        <v>0</v>
      </c>
      <c r="R31" s="24">
        <f t="shared" si="0"/>
        <v>1058920.2</v>
      </c>
    </row>
    <row r="32" spans="3:18" x14ac:dyDescent="0.25">
      <c r="C32" s="5" t="s">
        <v>21</v>
      </c>
      <c r="D32" s="6">
        <v>500000</v>
      </c>
      <c r="E32" s="6">
        <f>+'P1 Presupuesto Aprobado'!E32</f>
        <v>300000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79003</v>
      </c>
      <c r="L32" s="24">
        <v>29170</v>
      </c>
      <c r="M32" s="24">
        <v>0</v>
      </c>
      <c r="N32" s="24">
        <v>0</v>
      </c>
      <c r="O32" s="24">
        <v>47128</v>
      </c>
      <c r="P32" s="24">
        <v>0</v>
      </c>
      <c r="Q32" s="24">
        <v>0</v>
      </c>
      <c r="R32" s="24">
        <f t="shared" si="0"/>
        <v>155301</v>
      </c>
    </row>
    <row r="33" spans="3:18" x14ac:dyDescent="0.25">
      <c r="C33" s="5" t="s">
        <v>22</v>
      </c>
      <c r="D33" s="6">
        <v>0</v>
      </c>
      <c r="E33" s="6">
        <f>+'P1 Presupuesto Aprobado'!E33</f>
        <v>140000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101440.02</v>
      </c>
      <c r="P33" s="24">
        <v>0</v>
      </c>
      <c r="Q33" s="24">
        <v>0</v>
      </c>
      <c r="R33" s="24">
        <f t="shared" si="0"/>
        <v>101440.02</v>
      </c>
    </row>
    <row r="34" spans="3:18" x14ac:dyDescent="0.25">
      <c r="C34" s="5" t="s">
        <v>23</v>
      </c>
      <c r="D34" s="6">
        <v>500000</v>
      </c>
      <c r="E34" s="6">
        <f>+'P1 Presupuesto Aprobado'!E34</f>
        <v>931500</v>
      </c>
      <c r="F34" s="24">
        <v>0</v>
      </c>
      <c r="G34" s="24">
        <v>0</v>
      </c>
      <c r="H34" s="24">
        <v>0</v>
      </c>
      <c r="I34" s="24">
        <v>42627.98</v>
      </c>
      <c r="J34" s="24">
        <v>166409.5</v>
      </c>
      <c r="K34" s="24">
        <v>70973.58</v>
      </c>
      <c r="L34" s="24">
        <v>79748</v>
      </c>
      <c r="M34" s="24">
        <v>0</v>
      </c>
      <c r="N34" s="24">
        <v>303615.77</v>
      </c>
      <c r="O34" s="24">
        <v>27340.6</v>
      </c>
      <c r="P34" s="24">
        <v>25252</v>
      </c>
      <c r="Q34" s="24">
        <v>0</v>
      </c>
      <c r="R34" s="24">
        <f t="shared" si="0"/>
        <v>715967.43</v>
      </c>
    </row>
    <row r="35" spans="3:18" x14ac:dyDescent="0.25">
      <c r="C35" s="5" t="s">
        <v>24</v>
      </c>
      <c r="D35" s="6">
        <v>8300000</v>
      </c>
      <c r="E35" s="6">
        <f>+'P1 Presupuesto Aprobado'!E35</f>
        <v>8460000</v>
      </c>
      <c r="F35" s="24">
        <v>0</v>
      </c>
      <c r="G35" s="24">
        <v>0</v>
      </c>
      <c r="H35" s="24">
        <v>92448.28</v>
      </c>
      <c r="I35" s="24">
        <v>156858.23000000001</v>
      </c>
      <c r="J35" s="24">
        <v>228900</v>
      </c>
      <c r="K35" s="24">
        <v>334450</v>
      </c>
      <c r="L35" s="24">
        <v>93024.36</v>
      </c>
      <c r="M35" s="24">
        <v>3600000</v>
      </c>
      <c r="N35" s="24">
        <v>37355.94</v>
      </c>
      <c r="O35" s="24">
        <v>114194.5</v>
      </c>
      <c r="P35" s="24">
        <v>3314210.46</v>
      </c>
      <c r="Q35" s="24">
        <v>0</v>
      </c>
      <c r="R35" s="24">
        <f t="shared" si="0"/>
        <v>7971441.7700000005</v>
      </c>
    </row>
    <row r="36" spans="3:18" x14ac:dyDescent="0.25">
      <c r="C36" s="5" t="s">
        <v>25</v>
      </c>
      <c r="D36" s="6">
        <v>0</v>
      </c>
      <c r="E36" s="6">
        <f>+'P1 Presupuesto Aprobado'!E36</f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f t="shared" si="0"/>
        <v>0</v>
      </c>
    </row>
    <row r="37" spans="3:18" x14ac:dyDescent="0.25">
      <c r="C37" s="5" t="s">
        <v>26</v>
      </c>
      <c r="D37" s="6">
        <v>14145871</v>
      </c>
      <c r="E37" s="6">
        <f>+'P1 Presupuesto Aprobado'!E37</f>
        <v>9846409.75</v>
      </c>
      <c r="F37" s="24">
        <v>0</v>
      </c>
      <c r="G37" s="24">
        <v>0</v>
      </c>
      <c r="H37" s="24">
        <v>54873.54</v>
      </c>
      <c r="I37" s="24">
        <v>602135.62</v>
      </c>
      <c r="J37" s="24">
        <v>892984.01</v>
      </c>
      <c r="K37" s="24">
        <v>171355.5</v>
      </c>
      <c r="L37" s="24">
        <v>115510.2</v>
      </c>
      <c r="M37" s="24">
        <v>1001755.1</v>
      </c>
      <c r="N37" s="24">
        <v>1901404.72</v>
      </c>
      <c r="O37" s="24">
        <v>214394.2</v>
      </c>
      <c r="P37" s="24">
        <v>1659878.89</v>
      </c>
      <c r="Q37" s="24">
        <v>527264.03</v>
      </c>
      <c r="R37" s="24">
        <f t="shared" si="0"/>
        <v>7141555.8099999996</v>
      </c>
    </row>
    <row r="38" spans="3:18" s="27" customFormat="1" x14ac:dyDescent="0.25">
      <c r="C38" s="3" t="s">
        <v>27</v>
      </c>
      <c r="D38" s="4">
        <v>5400000</v>
      </c>
      <c r="E38" s="4">
        <f>+'P1 Presupuesto Aprobado'!E38</f>
        <v>6002500</v>
      </c>
      <c r="F38" s="26">
        <v>69573.259999999995</v>
      </c>
      <c r="G38" s="26">
        <v>0</v>
      </c>
      <c r="H38" s="26">
        <v>507157.41</v>
      </c>
      <c r="I38" s="26">
        <v>616384.35</v>
      </c>
      <c r="J38" s="26">
        <v>18250</v>
      </c>
      <c r="K38" s="26">
        <v>34272.69</v>
      </c>
      <c r="L38" s="26">
        <v>9315.33</v>
      </c>
      <c r="M38" s="26">
        <v>38400</v>
      </c>
      <c r="N38" s="26">
        <v>16800</v>
      </c>
      <c r="O38" s="26">
        <v>226731.86</v>
      </c>
      <c r="P38" s="26">
        <v>179760.21</v>
      </c>
      <c r="Q38" s="26">
        <v>551349.21</v>
      </c>
      <c r="R38" s="26">
        <f t="shared" si="0"/>
        <v>2267994.3199999998</v>
      </c>
    </row>
    <row r="39" spans="3:18" x14ac:dyDescent="0.25">
      <c r="C39" s="5" t="s">
        <v>28</v>
      </c>
      <c r="D39" s="6">
        <v>5200000</v>
      </c>
      <c r="E39" s="6">
        <f>+'P1 Presupuesto Aprobado'!E39</f>
        <v>5802500</v>
      </c>
      <c r="F39" s="24">
        <v>69573.259999999995</v>
      </c>
      <c r="G39" s="24">
        <v>0</v>
      </c>
      <c r="H39" s="24">
        <v>507157.41</v>
      </c>
      <c r="I39" s="24">
        <v>596384.35</v>
      </c>
      <c r="J39" s="24">
        <v>18250</v>
      </c>
      <c r="K39" s="24">
        <v>22772.69</v>
      </c>
      <c r="L39" s="24">
        <v>9315.33</v>
      </c>
      <c r="M39" s="24">
        <v>38400</v>
      </c>
      <c r="N39" s="24">
        <v>16800</v>
      </c>
      <c r="O39" s="24">
        <v>226731.86</v>
      </c>
      <c r="P39" s="24">
        <v>179760.21</v>
      </c>
      <c r="Q39" s="24">
        <v>551349.21</v>
      </c>
      <c r="R39" s="24">
        <f t="shared" si="0"/>
        <v>2236494.3199999998</v>
      </c>
    </row>
    <row r="40" spans="3:18" x14ac:dyDescent="0.25">
      <c r="C40" s="5" t="s">
        <v>29</v>
      </c>
      <c r="D40" s="6">
        <v>0</v>
      </c>
      <c r="E40" s="6">
        <f>+'P1 Presupuesto Aprobado'!E40</f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f t="shared" si="0"/>
        <v>0</v>
      </c>
    </row>
    <row r="41" spans="3:18" x14ac:dyDescent="0.25">
      <c r="C41" s="5" t="s">
        <v>30</v>
      </c>
      <c r="D41" s="6">
        <v>0</v>
      </c>
      <c r="E41" s="6">
        <f>+'P1 Presupuesto Aprobado'!E41</f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f t="shared" si="0"/>
        <v>0</v>
      </c>
    </row>
    <row r="42" spans="3:18" x14ac:dyDescent="0.25">
      <c r="C42" s="5" t="s">
        <v>31</v>
      </c>
      <c r="D42" s="6">
        <v>0</v>
      </c>
      <c r="E42" s="6">
        <f>+'P1 Presupuesto Aprobado'!E42</f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f t="shared" si="0"/>
        <v>0</v>
      </c>
    </row>
    <row r="43" spans="3:18" x14ac:dyDescent="0.25">
      <c r="C43" s="5" t="s">
        <v>32</v>
      </c>
      <c r="D43" s="6">
        <v>0</v>
      </c>
      <c r="E43" s="6">
        <f>+'P1 Presupuesto Aprobado'!E43</f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f t="shared" si="0"/>
        <v>0</v>
      </c>
    </row>
    <row r="44" spans="3:18" x14ac:dyDescent="0.25">
      <c r="C44" s="5" t="s">
        <v>33</v>
      </c>
      <c r="D44" s="6">
        <v>0</v>
      </c>
      <c r="E44" s="6">
        <f>+'P1 Presupuesto Aprobado'!E44</f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f t="shared" si="0"/>
        <v>0</v>
      </c>
    </row>
    <row r="45" spans="3:18" x14ac:dyDescent="0.25">
      <c r="C45" s="5" t="s">
        <v>34</v>
      </c>
      <c r="D45" s="6">
        <v>0</v>
      </c>
      <c r="E45" s="6">
        <f>+'P1 Presupuesto Aprobado'!E45</f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f t="shared" si="0"/>
        <v>0</v>
      </c>
    </row>
    <row r="46" spans="3:18" x14ac:dyDescent="0.25">
      <c r="C46" s="5" t="s">
        <v>35</v>
      </c>
      <c r="D46" s="6">
        <v>200000</v>
      </c>
      <c r="E46" s="6">
        <f>+'P1 Presupuesto Aprobado'!E46</f>
        <v>200000</v>
      </c>
      <c r="F46" s="24">
        <v>0</v>
      </c>
      <c r="G46" s="24">
        <v>0</v>
      </c>
      <c r="H46" s="24">
        <v>0</v>
      </c>
      <c r="I46" s="24">
        <v>20000</v>
      </c>
      <c r="J46" s="24">
        <v>0</v>
      </c>
      <c r="K46" s="24">
        <v>11500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f t="shared" si="0"/>
        <v>31500</v>
      </c>
    </row>
    <row r="47" spans="3:18" s="27" customFormat="1" x14ac:dyDescent="0.25">
      <c r="C47" s="3" t="s">
        <v>36</v>
      </c>
      <c r="D47" s="4">
        <v>0</v>
      </c>
      <c r="E47" s="4">
        <f>+'P1 Presupuesto Aprobado'!E47</f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4">
        <v>0</v>
      </c>
      <c r="R47" s="26">
        <f t="shared" si="0"/>
        <v>0</v>
      </c>
    </row>
    <row r="48" spans="3:18" x14ac:dyDescent="0.25">
      <c r="C48" s="5" t="s">
        <v>37</v>
      </c>
      <c r="D48" s="6">
        <v>0</v>
      </c>
      <c r="E48" s="6">
        <f>+'P1 Presupuesto Aprobado'!E48</f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f t="shared" si="0"/>
        <v>0</v>
      </c>
    </row>
    <row r="49" spans="3:18" x14ac:dyDescent="0.25">
      <c r="C49" s="5" t="s">
        <v>38</v>
      </c>
      <c r="D49" s="6">
        <v>0</v>
      </c>
      <c r="E49" s="6">
        <f>+'P1 Presupuesto Aprobado'!E49</f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P49" s="24"/>
      <c r="Q49" s="24">
        <v>0</v>
      </c>
      <c r="R49" s="24">
        <f t="shared" si="0"/>
        <v>0</v>
      </c>
    </row>
    <row r="50" spans="3:18" x14ac:dyDescent="0.25">
      <c r="C50" s="5" t="s">
        <v>39</v>
      </c>
      <c r="D50" s="6">
        <v>0</v>
      </c>
      <c r="E50" s="6">
        <f>+'P1 Presupuesto Aprobado'!E50</f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f t="shared" si="0"/>
        <v>0</v>
      </c>
    </row>
    <row r="51" spans="3:18" x14ac:dyDescent="0.25">
      <c r="C51" s="5" t="s">
        <v>40</v>
      </c>
      <c r="D51" s="6">
        <v>0</v>
      </c>
      <c r="E51" s="6">
        <f>+'P1 Presupuesto Aprobado'!E51</f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f t="shared" si="0"/>
        <v>0</v>
      </c>
    </row>
    <row r="52" spans="3:18" x14ac:dyDescent="0.25">
      <c r="C52" s="5" t="s">
        <v>41</v>
      </c>
      <c r="D52" s="6">
        <v>0</v>
      </c>
      <c r="E52" s="6">
        <f>+'P1 Presupuesto Aprobado'!E52</f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f t="shared" si="0"/>
        <v>0</v>
      </c>
    </row>
    <row r="53" spans="3:18" x14ac:dyDescent="0.25">
      <c r="C53" s="5" t="s">
        <v>42</v>
      </c>
      <c r="D53" s="6">
        <v>0</v>
      </c>
      <c r="E53" s="6">
        <f>+'P1 Presupuesto Aprobado'!E53</f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f t="shared" si="0"/>
        <v>0</v>
      </c>
    </row>
    <row r="54" spans="3:18" s="27" customFormat="1" x14ac:dyDescent="0.25">
      <c r="C54" s="3" t="s">
        <v>43</v>
      </c>
      <c r="D54" s="4">
        <v>69920000</v>
      </c>
      <c r="E54" s="4">
        <f>+'P1 Presupuesto Aprobado'!E54</f>
        <v>54940000</v>
      </c>
      <c r="F54" s="26">
        <v>0</v>
      </c>
      <c r="G54" s="26">
        <v>0</v>
      </c>
      <c r="H54" s="26">
        <v>141246</v>
      </c>
      <c r="I54" s="26">
        <v>4582060.67</v>
      </c>
      <c r="J54" s="26">
        <v>56000</v>
      </c>
      <c r="K54" s="26">
        <v>87316.34</v>
      </c>
      <c r="L54" s="26">
        <v>0</v>
      </c>
      <c r="M54" s="26">
        <v>1733031.47</v>
      </c>
      <c r="N54" s="26">
        <v>577480.91</v>
      </c>
      <c r="O54" s="26">
        <v>376117.92</v>
      </c>
      <c r="P54" s="26">
        <v>1542827.11</v>
      </c>
      <c r="Q54" s="26">
        <v>1457655.79</v>
      </c>
      <c r="R54" s="24">
        <f>SUM(F54:Q54)</f>
        <v>10553736.210000001</v>
      </c>
    </row>
    <row r="55" spans="3:18" x14ac:dyDescent="0.25">
      <c r="C55" s="5" t="s">
        <v>44</v>
      </c>
      <c r="D55" s="6">
        <v>49420000</v>
      </c>
      <c r="E55" s="6">
        <f>+'P1 Presupuesto Aprobado'!E55</f>
        <v>39946140</v>
      </c>
      <c r="F55" s="24">
        <v>0</v>
      </c>
      <c r="G55" s="24">
        <v>0</v>
      </c>
      <c r="H55" s="24">
        <v>141246</v>
      </c>
      <c r="I55" s="24">
        <v>124244.6</v>
      </c>
      <c r="J55" s="24">
        <v>0</v>
      </c>
      <c r="K55" s="24">
        <v>0</v>
      </c>
      <c r="L55" s="24">
        <v>0</v>
      </c>
      <c r="M55" s="24">
        <v>1363662.64</v>
      </c>
      <c r="N55" s="24">
        <v>426123.96</v>
      </c>
      <c r="O55" s="24">
        <v>255588</v>
      </c>
      <c r="P55" s="24">
        <v>0</v>
      </c>
      <c r="Q55" s="24">
        <v>477233.82</v>
      </c>
      <c r="R55" s="24">
        <f>SUM(F55:Q55)</f>
        <v>2788099.0199999996</v>
      </c>
    </row>
    <row r="56" spans="3:18" x14ac:dyDescent="0.25">
      <c r="C56" s="5" t="s">
        <v>45</v>
      </c>
      <c r="D56" s="6">
        <v>3000000</v>
      </c>
      <c r="E56" s="6">
        <f>+'P1 Presupuesto Aprobado'!E56</f>
        <v>2600000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f>SUM(F56:Q56)</f>
        <v>0</v>
      </c>
    </row>
    <row r="57" spans="3:18" x14ac:dyDescent="0.25">
      <c r="C57" s="5" t="s">
        <v>46</v>
      </c>
      <c r="D57" s="6">
        <v>0</v>
      </c>
      <c r="E57" s="6">
        <f>+'P1 Presupuesto Aprobado'!E57</f>
        <v>30000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24663.14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48486.2</v>
      </c>
      <c r="R57" s="24">
        <f>SUM(F57:Q57)</f>
        <v>73149.34</v>
      </c>
    </row>
    <row r="58" spans="3:18" x14ac:dyDescent="0.25">
      <c r="C58" s="5" t="s">
        <v>47</v>
      </c>
      <c r="D58" s="6">
        <v>0</v>
      </c>
      <c r="E58" s="6">
        <f>+'P1 Presupuesto Aprobado'!E58</f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f t="shared" si="0"/>
        <v>0</v>
      </c>
    </row>
    <row r="59" spans="3:18" x14ac:dyDescent="0.25">
      <c r="C59" s="5" t="s">
        <v>48</v>
      </c>
      <c r="D59" s="6">
        <v>12500000</v>
      </c>
      <c r="E59" s="6">
        <f>+'P1 Presupuesto Aprobado'!E59</f>
        <v>9662960</v>
      </c>
      <c r="F59" s="24">
        <v>0</v>
      </c>
      <c r="G59" s="24">
        <v>0</v>
      </c>
      <c r="H59" s="24">
        <v>0</v>
      </c>
      <c r="I59" s="24">
        <v>4457816.07</v>
      </c>
      <c r="J59" s="24">
        <v>0</v>
      </c>
      <c r="K59" s="24">
        <v>56892.44</v>
      </c>
      <c r="L59" s="24">
        <v>0</v>
      </c>
      <c r="M59" s="24">
        <v>0</v>
      </c>
      <c r="N59" s="24">
        <v>151356.95000000001</v>
      </c>
      <c r="O59" s="24">
        <v>120529.92</v>
      </c>
      <c r="P59" s="24">
        <v>1373988.08</v>
      </c>
      <c r="Q59" s="24">
        <v>1023248.8</v>
      </c>
      <c r="R59" s="24">
        <f t="shared" si="0"/>
        <v>7183832.2600000007</v>
      </c>
    </row>
    <row r="60" spans="3:18" x14ac:dyDescent="0.25">
      <c r="C60" s="5" t="s">
        <v>49</v>
      </c>
      <c r="D60" s="6"/>
      <c r="E60" s="6">
        <f>+'P1 Presupuesto Aprobado'!E60</f>
        <v>20000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5760.76</v>
      </c>
      <c r="L60" s="24">
        <v>0</v>
      </c>
      <c r="M60" s="24">
        <v>0</v>
      </c>
      <c r="N60" s="24">
        <v>0</v>
      </c>
      <c r="O60" s="24">
        <v>0</v>
      </c>
      <c r="P60" s="24">
        <v>168839.03</v>
      </c>
      <c r="Q60" s="24">
        <v>-91313.03</v>
      </c>
      <c r="R60" s="24">
        <f>SUM(F60:Q60)</f>
        <v>83286.760000000009</v>
      </c>
    </row>
    <row r="61" spans="3:18" x14ac:dyDescent="0.25">
      <c r="C61" s="5" t="s">
        <v>50</v>
      </c>
      <c r="D61" s="6">
        <v>0</v>
      </c>
      <c r="E61" s="6">
        <f>+'P1 Presupuesto Aprobado'!E61</f>
        <v>100000</v>
      </c>
      <c r="F61" s="24">
        <v>0</v>
      </c>
      <c r="G61" s="24">
        <v>0</v>
      </c>
      <c r="H61" s="24">
        <v>0</v>
      </c>
      <c r="I61" s="24">
        <v>0</v>
      </c>
      <c r="J61" s="24">
        <v>56000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f t="shared" si="0"/>
        <v>56000</v>
      </c>
    </row>
    <row r="62" spans="3:18" x14ac:dyDescent="0.25">
      <c r="C62" s="5" t="s">
        <v>51</v>
      </c>
      <c r="D62" s="6">
        <v>5000000</v>
      </c>
      <c r="E62" s="6">
        <f>+'P1 Presupuesto Aprobado'!E62</f>
        <v>2000000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6">
        <v>0</v>
      </c>
      <c r="Q62" s="24">
        <v>0</v>
      </c>
      <c r="R62" s="24">
        <f t="shared" si="0"/>
        <v>0</v>
      </c>
    </row>
    <row r="63" spans="3:18" x14ac:dyDescent="0.25">
      <c r="C63" s="5" t="s">
        <v>52</v>
      </c>
      <c r="D63" s="6">
        <v>0</v>
      </c>
      <c r="E63" s="6">
        <f>+'P1 Presupuesto Aprobado'!E63</f>
        <v>580900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369368.83</v>
      </c>
      <c r="N63" s="24">
        <v>0</v>
      </c>
      <c r="O63" s="24">
        <v>0</v>
      </c>
      <c r="P63" s="24">
        <v>0</v>
      </c>
      <c r="Q63" s="24">
        <v>0</v>
      </c>
      <c r="R63" s="24">
        <f t="shared" si="0"/>
        <v>369368.83</v>
      </c>
    </row>
    <row r="64" spans="3:18" s="27" customFormat="1" x14ac:dyDescent="0.25">
      <c r="C64" s="3" t="s">
        <v>53</v>
      </c>
      <c r="D64" s="4">
        <v>0</v>
      </c>
      <c r="E64" s="4">
        <f>+'P1 Presupuesto Aprobado'!E64</f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f t="shared" si="0"/>
        <v>0</v>
      </c>
    </row>
    <row r="65" spans="3:18" x14ac:dyDescent="0.25">
      <c r="C65" s="5" t="s">
        <v>54</v>
      </c>
      <c r="D65" s="6">
        <v>0</v>
      </c>
      <c r="E65" s="6">
        <f>+'P1 Presupuesto Aprobado'!E65</f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f t="shared" si="0"/>
        <v>0</v>
      </c>
    </row>
    <row r="66" spans="3:18" x14ac:dyDescent="0.25">
      <c r="C66" s="5" t="s">
        <v>55</v>
      </c>
      <c r="D66" s="6">
        <v>0</v>
      </c>
      <c r="E66" s="6">
        <f>+'P1 Presupuesto Aprobado'!E66</f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f t="shared" si="0"/>
        <v>0</v>
      </c>
    </row>
    <row r="67" spans="3:18" x14ac:dyDescent="0.25">
      <c r="C67" s="5" t="s">
        <v>56</v>
      </c>
      <c r="D67" s="6">
        <v>0</v>
      </c>
      <c r="E67" s="6">
        <f>+'P1 Presupuesto Aprobado'!E67</f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f t="shared" si="0"/>
        <v>0</v>
      </c>
    </row>
    <row r="68" spans="3:18" x14ac:dyDescent="0.25">
      <c r="C68" s="5" t="s">
        <v>57</v>
      </c>
      <c r="D68" s="6">
        <v>0</v>
      </c>
      <c r="E68" s="6">
        <f>+'P1 Presupuesto Aprobado'!E68</f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f t="shared" si="0"/>
        <v>0</v>
      </c>
    </row>
    <row r="69" spans="3:18" s="27" customFormat="1" x14ac:dyDescent="0.25">
      <c r="C69" s="3" t="s">
        <v>58</v>
      </c>
      <c r="D69" s="4">
        <v>0</v>
      </c>
      <c r="E69" s="4">
        <f>+'P1 Presupuesto Aprobado'!E69</f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f t="shared" si="0"/>
        <v>0</v>
      </c>
    </row>
    <row r="70" spans="3:18" x14ac:dyDescent="0.25">
      <c r="C70" s="5" t="s">
        <v>59</v>
      </c>
      <c r="D70" s="6">
        <v>0</v>
      </c>
      <c r="E70" s="6">
        <f>+'P1 Presupuesto Aprobado'!E70</f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f t="shared" si="0"/>
        <v>0</v>
      </c>
    </row>
    <row r="71" spans="3:18" x14ac:dyDescent="0.25">
      <c r="C71" s="5" t="s">
        <v>60</v>
      </c>
      <c r="D71" s="6">
        <v>0</v>
      </c>
      <c r="E71" s="6">
        <f>+'P1 Presupuesto Aprobado'!E71</f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f t="shared" si="0"/>
        <v>0</v>
      </c>
    </row>
    <row r="72" spans="3:18" x14ac:dyDescent="0.25">
      <c r="C72" s="3" t="s">
        <v>61</v>
      </c>
      <c r="D72" s="4">
        <v>0</v>
      </c>
      <c r="E72" s="4">
        <f>+'P1 Presupuesto Aprobado'!E72</f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f t="shared" si="0"/>
        <v>0</v>
      </c>
    </row>
    <row r="73" spans="3:18" x14ac:dyDescent="0.25">
      <c r="C73" s="5" t="s">
        <v>62</v>
      </c>
      <c r="D73" s="6">
        <v>0</v>
      </c>
      <c r="E73" s="6">
        <f>+'P1 Presupuesto Aprobado'!E73</f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f t="shared" si="0"/>
        <v>0</v>
      </c>
    </row>
    <row r="74" spans="3:18" x14ac:dyDescent="0.25">
      <c r="C74" s="5" t="s">
        <v>63</v>
      </c>
      <c r="D74" s="6">
        <v>0</v>
      </c>
      <c r="E74" s="6">
        <f>+'P1 Presupuesto Aprobado'!E74</f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f t="shared" si="0"/>
        <v>0</v>
      </c>
    </row>
    <row r="75" spans="3:18" x14ac:dyDescent="0.25">
      <c r="C75" s="5" t="s">
        <v>64</v>
      </c>
      <c r="D75" s="6">
        <v>0</v>
      </c>
      <c r="E75" s="6">
        <f>+'P1 Presupuesto Aprobado'!E75</f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f t="shared" si="0"/>
        <v>0</v>
      </c>
    </row>
    <row r="76" spans="3:18" x14ac:dyDescent="0.25">
      <c r="C76" s="1" t="s">
        <v>67</v>
      </c>
      <c r="D76" s="2">
        <v>0</v>
      </c>
      <c r="E76" s="2">
        <f>+'P1 Presupuesto Aprobado'!E76</f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2">
        <f>SUM(E76:Q76)</f>
        <v>0</v>
      </c>
    </row>
    <row r="77" spans="3:18" x14ac:dyDescent="0.25">
      <c r="C77" s="3" t="s">
        <v>68</v>
      </c>
      <c r="D77" s="4">
        <v>0</v>
      </c>
      <c r="E77" s="4">
        <f>+'P1 Presupuesto Aprobado'!E77</f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f>SUM(F77:Q77)</f>
        <v>0</v>
      </c>
    </row>
    <row r="78" spans="3:18" x14ac:dyDescent="0.25">
      <c r="C78" s="5" t="s">
        <v>69</v>
      </c>
      <c r="D78" s="6">
        <v>0</v>
      </c>
      <c r="E78" s="6">
        <f>+'P1 Presupuesto Aprobado'!E78</f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f t="shared" ref="R78:R84" si="1">SUM(F78:Q78)</f>
        <v>0</v>
      </c>
    </row>
    <row r="79" spans="3:18" x14ac:dyDescent="0.25">
      <c r="C79" s="5" t="s">
        <v>70</v>
      </c>
      <c r="D79" s="6">
        <v>0</v>
      </c>
      <c r="E79" s="6">
        <f>+'P1 Presupuesto Aprobado'!E79</f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f t="shared" si="1"/>
        <v>0</v>
      </c>
    </row>
    <row r="80" spans="3:18" x14ac:dyDescent="0.25">
      <c r="C80" s="3" t="s">
        <v>71</v>
      </c>
      <c r="D80" s="4">
        <v>0</v>
      </c>
      <c r="E80" s="4">
        <f>+'P1 Presupuesto Aprobado'!E80</f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f t="shared" si="1"/>
        <v>0</v>
      </c>
    </row>
    <row r="81" spans="3:18" x14ac:dyDescent="0.25">
      <c r="C81" s="5" t="s">
        <v>72</v>
      </c>
      <c r="D81" s="6">
        <v>0</v>
      </c>
      <c r="E81" s="6">
        <f>+'P1 Presupuesto Aprobado'!E81</f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f t="shared" si="1"/>
        <v>0</v>
      </c>
    </row>
    <row r="82" spans="3:18" x14ac:dyDescent="0.25">
      <c r="C82" s="5" t="s">
        <v>73</v>
      </c>
      <c r="D82" s="6">
        <v>0</v>
      </c>
      <c r="E82" s="6">
        <f>+'P1 Presupuesto Aprobado'!E82</f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f t="shared" si="1"/>
        <v>0</v>
      </c>
    </row>
    <row r="83" spans="3:18" x14ac:dyDescent="0.25">
      <c r="C83" s="3" t="s">
        <v>74</v>
      </c>
      <c r="D83" s="4">
        <v>0</v>
      </c>
      <c r="E83" s="4">
        <f>+'P1 Presupuesto Aprobado'!E83</f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f t="shared" si="1"/>
        <v>0</v>
      </c>
    </row>
    <row r="84" spans="3:18" x14ac:dyDescent="0.25">
      <c r="C84" s="5" t="s">
        <v>75</v>
      </c>
      <c r="D84" s="6">
        <v>0</v>
      </c>
      <c r="E84" s="6">
        <f>+'P1 Presupuesto Aprobado'!E84</f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f t="shared" si="1"/>
        <v>0</v>
      </c>
    </row>
    <row r="85" spans="3:18" x14ac:dyDescent="0.25">
      <c r="C85" s="8" t="s">
        <v>65</v>
      </c>
      <c r="D85" s="22">
        <v>498313348</v>
      </c>
      <c r="E85" s="22">
        <f>+'P1 Presupuesto Aprobado'!E85</f>
        <v>499485728.80000001</v>
      </c>
      <c r="F85" s="22">
        <f>+F11</f>
        <v>705477.88</v>
      </c>
      <c r="G85" s="22">
        <f t="shared" ref="G85:R85" si="2">+G11</f>
        <v>41607025.289999999</v>
      </c>
      <c r="H85" s="22">
        <f t="shared" si="2"/>
        <v>28822911.599999998</v>
      </c>
      <c r="I85" s="22">
        <f t="shared" si="2"/>
        <v>42623102.189999998</v>
      </c>
      <c r="J85" s="22">
        <f t="shared" si="2"/>
        <v>37398035.659999996</v>
      </c>
      <c r="K85" s="22">
        <f t="shared" si="2"/>
        <v>36170214.400000006</v>
      </c>
      <c r="L85" s="22">
        <f t="shared" si="2"/>
        <v>36665976.290000007</v>
      </c>
      <c r="M85" s="22">
        <f>+M11</f>
        <v>49520515.719999999</v>
      </c>
      <c r="N85" s="34">
        <f t="shared" si="2"/>
        <v>34092490.740000002</v>
      </c>
      <c r="O85" s="34">
        <f t="shared" si="2"/>
        <v>42183594.07</v>
      </c>
      <c r="P85" s="22">
        <f t="shared" si="2"/>
        <v>71485604.859999999</v>
      </c>
      <c r="Q85" s="22">
        <f t="shared" si="2"/>
        <v>35618889.670000002</v>
      </c>
      <c r="R85" s="22">
        <f t="shared" si="2"/>
        <v>456893838.37</v>
      </c>
    </row>
    <row r="87" spans="3:18" ht="18.75" x14ac:dyDescent="0.25">
      <c r="C87" s="29" t="s">
        <v>104</v>
      </c>
      <c r="D87" s="30"/>
      <c r="E87" s="30"/>
    </row>
    <row r="88" spans="3:18" x14ac:dyDescent="0.25">
      <c r="C88" s="31" t="s">
        <v>105</v>
      </c>
      <c r="D88" s="32"/>
      <c r="E88" s="32"/>
    </row>
    <row r="89" spans="3:18" x14ac:dyDescent="0.25">
      <c r="C89" s="31" t="s">
        <v>106</v>
      </c>
      <c r="D89" s="32"/>
      <c r="E89" s="32"/>
    </row>
    <row r="90" spans="3:18" x14ac:dyDescent="0.25">
      <c r="C90" s="31" t="s">
        <v>107</v>
      </c>
      <c r="D90" s="32"/>
      <c r="E90" s="32"/>
    </row>
    <row r="91" spans="3:18" x14ac:dyDescent="0.25">
      <c r="C91" s="31" t="s">
        <v>108</v>
      </c>
      <c r="D91" s="32"/>
      <c r="E91" s="32"/>
    </row>
    <row r="92" spans="3:18" x14ac:dyDescent="0.25">
      <c r="C92" s="31" t="s">
        <v>109</v>
      </c>
      <c r="D92" s="32"/>
      <c r="E92" s="32"/>
    </row>
    <row r="93" spans="3:18" x14ac:dyDescent="0.25">
      <c r="C93" s="31" t="s">
        <v>110</v>
      </c>
      <c r="D93" s="32"/>
      <c r="E93" s="32"/>
    </row>
    <row r="94" spans="3:18" x14ac:dyDescent="0.25">
      <c r="C94" s="31"/>
      <c r="D94" s="32"/>
      <c r="E94" s="32"/>
    </row>
    <row r="95" spans="3:18" x14ac:dyDescent="0.25">
      <c r="C95" s="31"/>
      <c r="D95" s="32"/>
      <c r="E95" s="32"/>
    </row>
    <row r="96" spans="3:18" x14ac:dyDescent="0.25">
      <c r="C96" s="50" t="s">
        <v>111</v>
      </c>
      <c r="D96" s="50"/>
      <c r="E96" s="50"/>
    </row>
    <row r="97" spans="3:5" x14ac:dyDescent="0.25">
      <c r="C97" s="50" t="s">
        <v>103</v>
      </c>
      <c r="D97" s="50"/>
      <c r="E97" s="50"/>
    </row>
  </sheetData>
  <mergeCells count="11">
    <mergeCell ref="C96:E96"/>
    <mergeCell ref="C97:E97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77" orientation="landscape" r:id="rId1"/>
  <rowBreaks count="1" manualBreakCount="1">
    <brk id="61" max="16383" man="1"/>
  </rowBreaks>
  <ignoredErrors>
    <ignoredError sqref="R14:R5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R96"/>
  <sheetViews>
    <sheetView showGridLines="0" zoomScaleNormal="100" workbookViewId="0">
      <pane xSplit="3" ySplit="9" topLeftCell="L10" activePane="bottomRight" state="frozen"/>
      <selection pane="topRight" activeCell="D1" sqref="D1"/>
      <selection pane="bottomLeft" activeCell="A10" sqref="A10"/>
      <selection pane="bottomRight" activeCell="O11" sqref="O11"/>
    </sheetView>
  </sheetViews>
  <sheetFormatPr baseColWidth="10" defaultColWidth="11.42578125" defaultRowHeight="15" x14ac:dyDescent="0.25"/>
  <cols>
    <col min="1" max="2" width="3.7109375" customWidth="1"/>
    <col min="3" max="3" width="93.7109375" bestFit="1" customWidth="1"/>
    <col min="4" max="4" width="11.5703125" bestFit="1" customWidth="1"/>
    <col min="5" max="15" width="14.140625" bestFit="1" customWidth="1"/>
    <col min="16" max="16" width="15.140625" bestFit="1" customWidth="1"/>
  </cols>
  <sheetData>
    <row r="3" spans="3:18" ht="28.5" customHeight="1" x14ac:dyDescent="0.25">
      <c r="C3" s="54" t="s">
        <v>98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3:18" ht="21" customHeight="1" x14ac:dyDescent="0.25">
      <c r="C4" s="56" t="s">
        <v>99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3:18" ht="15.75" x14ac:dyDescent="0.25">
      <c r="C5" s="48" t="s">
        <v>100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8" ht="15.75" customHeight="1" x14ac:dyDescent="0.25">
      <c r="C6" s="43" t="s">
        <v>92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3:18" ht="15.75" customHeight="1" x14ac:dyDescent="0.25">
      <c r="C7" s="44" t="s">
        <v>77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9" spans="3:18" ht="23.25" customHeight="1" x14ac:dyDescent="0.25">
      <c r="C9" s="7" t="s">
        <v>66</v>
      </c>
      <c r="D9" s="17" t="s">
        <v>79</v>
      </c>
      <c r="E9" s="17" t="s">
        <v>80</v>
      </c>
      <c r="F9" s="17" t="s">
        <v>81</v>
      </c>
      <c r="G9" s="17" t="s">
        <v>82</v>
      </c>
      <c r="H9" s="18" t="s">
        <v>83</v>
      </c>
      <c r="I9" s="17" t="s">
        <v>84</v>
      </c>
      <c r="J9" s="18" t="s">
        <v>85</v>
      </c>
      <c r="K9" s="17" t="s">
        <v>86</v>
      </c>
      <c r="L9" s="17" t="s">
        <v>87</v>
      </c>
      <c r="M9" s="17" t="s">
        <v>88</v>
      </c>
      <c r="N9" s="17" t="s">
        <v>89</v>
      </c>
      <c r="O9" s="18" t="s">
        <v>90</v>
      </c>
      <c r="P9" s="17" t="s">
        <v>78</v>
      </c>
    </row>
    <row r="10" spans="3:18" x14ac:dyDescent="0.25">
      <c r="C10" s="1" t="s">
        <v>0</v>
      </c>
      <c r="D10" s="33">
        <v>705477.88</v>
      </c>
      <c r="E10" s="33">
        <v>41607025.289999999</v>
      </c>
      <c r="F10" s="33">
        <v>28822911.599999998</v>
      </c>
      <c r="G10" s="33">
        <v>42623102.189999998</v>
      </c>
      <c r="H10" s="33">
        <v>37398035.659999996</v>
      </c>
      <c r="I10" s="33">
        <v>36170214.400000006</v>
      </c>
      <c r="J10" s="33">
        <v>36665976.290000007</v>
      </c>
      <c r="K10" s="33">
        <v>49520515.719999999</v>
      </c>
      <c r="L10" s="33">
        <v>34092490.740000002</v>
      </c>
      <c r="M10" s="33">
        <v>42183594.07</v>
      </c>
      <c r="N10" s="33">
        <f>+'P2 Presupuesto Aprobado-Ejec '!P11</f>
        <v>71485604.859999999</v>
      </c>
      <c r="O10" s="33">
        <f>+'P2 Presupuesto Aprobado-Ejec '!Q11</f>
        <v>35618889.670000002</v>
      </c>
      <c r="P10" s="2">
        <f>SUM(D10:O10)</f>
        <v>456893838.37</v>
      </c>
    </row>
    <row r="11" spans="3:18" s="27" customFormat="1" x14ac:dyDescent="0.25">
      <c r="C11" s="3" t="s">
        <v>1</v>
      </c>
      <c r="D11" s="26">
        <v>0</v>
      </c>
      <c r="E11" s="26">
        <v>39000665.43</v>
      </c>
      <c r="F11" s="26">
        <v>24149026.759999998</v>
      </c>
      <c r="G11" s="26">
        <v>33359584.969999999</v>
      </c>
      <c r="H11" s="26">
        <v>33443168.129999999</v>
      </c>
      <c r="I11" s="26">
        <v>30168524.710000001</v>
      </c>
      <c r="J11" s="26">
        <v>31200872.870000005</v>
      </c>
      <c r="K11" s="26">
        <v>37046818.359999999</v>
      </c>
      <c r="L11" s="26">
        <v>27064399.059999999</v>
      </c>
      <c r="M11" s="26">
        <v>34943163.979999997</v>
      </c>
      <c r="N11" s="26">
        <f>+'P2 Presupuesto Aprobado-Ejec '!P12</f>
        <v>59269935.600000001</v>
      </c>
      <c r="O11" s="26">
        <f>+'P2 Presupuesto Aprobado-Ejec '!Q12</f>
        <v>27391411.02</v>
      </c>
      <c r="P11" s="28">
        <f>SUM(D11:O11)</f>
        <v>377037570.89000005</v>
      </c>
    </row>
    <row r="12" spans="3:18" x14ac:dyDescent="0.25">
      <c r="C12" s="5" t="s">
        <v>2</v>
      </c>
      <c r="D12" s="24">
        <v>0</v>
      </c>
      <c r="E12" s="24">
        <v>33982086.32</v>
      </c>
      <c r="F12" s="24">
        <v>21006193.039999999</v>
      </c>
      <c r="G12" s="24">
        <v>30615062.629999999</v>
      </c>
      <c r="H12" s="24">
        <v>27511259.23</v>
      </c>
      <c r="I12" s="24">
        <v>27184421.41</v>
      </c>
      <c r="J12" s="24">
        <v>20944484.940000001</v>
      </c>
      <c r="K12" s="24">
        <v>32262166.079999998</v>
      </c>
      <c r="L12" s="24">
        <v>24015784.440000001</v>
      </c>
      <c r="M12" s="24">
        <v>32057791.140000001</v>
      </c>
      <c r="N12" s="24">
        <f>+'P2 Presupuesto Aprobado-Ejec '!P13</f>
        <v>40234163.18</v>
      </c>
      <c r="O12" s="24">
        <f>+'P2 Presupuesto Aprobado-Ejec '!Q13</f>
        <v>24456591.260000002</v>
      </c>
      <c r="P12" s="35">
        <f>SUM(D12:O12)</f>
        <v>314270003.66999996</v>
      </c>
    </row>
    <row r="13" spans="3:18" x14ac:dyDescent="0.25">
      <c r="C13" s="5" t="s">
        <v>3</v>
      </c>
      <c r="D13" s="24">
        <v>0</v>
      </c>
      <c r="E13" s="25">
        <v>180000</v>
      </c>
      <c r="F13" s="24">
        <v>509147.83</v>
      </c>
      <c r="G13" s="24">
        <v>277278.84000000003</v>
      </c>
      <c r="H13" s="24">
        <v>3263578.02</v>
      </c>
      <c r="I13" s="24">
        <v>90000</v>
      </c>
      <c r="J13" s="24">
        <v>7965271.9000000004</v>
      </c>
      <c r="K13" s="24">
        <v>2097705.1</v>
      </c>
      <c r="L13" s="24">
        <v>407261.46</v>
      </c>
      <c r="M13" s="24">
        <v>214556.1</v>
      </c>
      <c r="N13" s="24">
        <f>+'P2 Presupuesto Aprobado-Ejec '!P14</f>
        <v>16393201.880000001</v>
      </c>
      <c r="O13" s="24">
        <f>+'P2 Presupuesto Aprobado-Ejec '!Q14</f>
        <v>334046.12</v>
      </c>
      <c r="P13" s="35">
        <f t="shared" ref="P13:P75" si="0">SUM(D13:O13)</f>
        <v>31732047.250000004</v>
      </c>
    </row>
    <row r="14" spans="3:18" x14ac:dyDescent="0.25">
      <c r="C14" s="5" t="s">
        <v>4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f>+'P2 Presupuesto Aprobado-Ejec '!P15</f>
        <v>0</v>
      </c>
      <c r="O14" s="24">
        <f>+'P2 Presupuesto Aprobado-Ejec '!Q15</f>
        <v>0</v>
      </c>
      <c r="P14" s="35">
        <f t="shared" si="0"/>
        <v>0</v>
      </c>
      <c r="Q14" s="16"/>
    </row>
    <row r="15" spans="3:18" x14ac:dyDescent="0.25">
      <c r="C15" s="5" t="s">
        <v>5</v>
      </c>
      <c r="D15" s="24">
        <v>0</v>
      </c>
      <c r="E15" s="24">
        <v>0</v>
      </c>
      <c r="F15" s="24">
        <v>0</v>
      </c>
      <c r="G15" s="24">
        <v>10000</v>
      </c>
      <c r="H15" s="24">
        <v>0</v>
      </c>
      <c r="I15" s="24">
        <v>25000</v>
      </c>
      <c r="J15" s="24">
        <v>0</v>
      </c>
      <c r="K15" s="24">
        <v>0</v>
      </c>
      <c r="L15" s="24">
        <v>0</v>
      </c>
      <c r="M15" s="24">
        <v>0</v>
      </c>
      <c r="N15" s="24">
        <f>+'P2 Presupuesto Aprobado-Ejec '!P16</f>
        <v>10000</v>
      </c>
      <c r="O15" s="24">
        <f>+'P2 Presupuesto Aprobado-Ejec '!Q16</f>
        <v>0</v>
      </c>
      <c r="P15" s="35">
        <f t="shared" si="0"/>
        <v>45000</v>
      </c>
    </row>
    <row r="16" spans="3:18" x14ac:dyDescent="0.25">
      <c r="C16" s="5" t="s">
        <v>6</v>
      </c>
      <c r="D16" s="24">
        <v>0</v>
      </c>
      <c r="E16" s="24">
        <v>4838579.1100000003</v>
      </c>
      <c r="F16" s="24">
        <v>2633685.89</v>
      </c>
      <c r="G16" s="24">
        <v>2457243.5</v>
      </c>
      <c r="H16" s="24">
        <v>2668330.88</v>
      </c>
      <c r="I16" s="24">
        <v>2869103.3</v>
      </c>
      <c r="J16" s="24">
        <v>2291116.0299999998</v>
      </c>
      <c r="K16" s="24">
        <v>2686947.18</v>
      </c>
      <c r="L16" s="24">
        <v>2641353.16</v>
      </c>
      <c r="M16" s="24">
        <v>2670816.7400000002</v>
      </c>
      <c r="N16" s="24">
        <f>+'P2 Presupuesto Aprobado-Ejec '!P17</f>
        <v>2632570.54</v>
      </c>
      <c r="O16" s="24">
        <f>+'P2 Presupuesto Aprobado-Ejec '!Q17</f>
        <v>2600773.64</v>
      </c>
      <c r="P16" s="35">
        <f t="shared" si="0"/>
        <v>30990519.969999999</v>
      </c>
    </row>
    <row r="17" spans="3:16" s="27" customFormat="1" x14ac:dyDescent="0.25">
      <c r="C17" s="3" t="s">
        <v>7</v>
      </c>
      <c r="D17" s="26">
        <v>635904.62</v>
      </c>
      <c r="E17" s="26">
        <v>2606359.8600000003</v>
      </c>
      <c r="F17" s="26">
        <v>3858866.61</v>
      </c>
      <c r="G17" s="26">
        <v>3187029.3699999996</v>
      </c>
      <c r="H17" s="26">
        <v>2592324.02</v>
      </c>
      <c r="I17" s="26">
        <v>4068050.95</v>
      </c>
      <c r="J17" s="26">
        <v>5132728.17</v>
      </c>
      <c r="K17" s="26">
        <v>5716763.5899999999</v>
      </c>
      <c r="L17" s="26">
        <v>3394361.14</v>
      </c>
      <c r="M17" s="26">
        <v>6099580.79</v>
      </c>
      <c r="N17" s="26">
        <f>+'P2 Presupuesto Aprobado-Ejec '!P18</f>
        <v>5208467.99</v>
      </c>
      <c r="O17" s="26">
        <f>+'P2 Presupuesto Aprobado-Ejec '!Q18</f>
        <v>5577356.5800000001</v>
      </c>
      <c r="P17" s="35">
        <f t="shared" si="0"/>
        <v>48077793.690000005</v>
      </c>
    </row>
    <row r="18" spans="3:16" x14ac:dyDescent="0.25">
      <c r="C18" s="5" t="s">
        <v>8</v>
      </c>
      <c r="D18" s="24">
        <v>435549.39</v>
      </c>
      <c r="E18" s="24">
        <v>1698054.85</v>
      </c>
      <c r="F18" s="24">
        <v>1776558.31</v>
      </c>
      <c r="G18" s="24">
        <v>2302375.81</v>
      </c>
      <c r="H18" s="24">
        <v>467255.45</v>
      </c>
      <c r="I18" s="24">
        <v>1977881.53</v>
      </c>
      <c r="J18" s="24">
        <v>2815815.41</v>
      </c>
      <c r="K18" s="24">
        <v>2862467.05</v>
      </c>
      <c r="L18" s="24">
        <v>1988375.25</v>
      </c>
      <c r="M18" s="24">
        <v>1897459.81</v>
      </c>
      <c r="N18" s="24">
        <f>+'P2 Presupuesto Aprobado-Ejec '!P19</f>
        <v>2045385.48</v>
      </c>
      <c r="O18" s="24">
        <f>+'P2 Presupuesto Aprobado-Ejec '!Q19</f>
        <v>2049437.08</v>
      </c>
      <c r="P18" s="35">
        <f t="shared" si="0"/>
        <v>22316615.420000002</v>
      </c>
    </row>
    <row r="19" spans="3:16" x14ac:dyDescent="0.25">
      <c r="C19" s="5" t="s">
        <v>9</v>
      </c>
      <c r="D19" s="24">
        <v>0</v>
      </c>
      <c r="E19" s="24">
        <v>0</v>
      </c>
      <c r="F19" s="24">
        <v>441133.05</v>
      </c>
      <c r="G19" s="24">
        <v>341386.98</v>
      </c>
      <c r="H19" s="24">
        <v>0</v>
      </c>
      <c r="I19" s="24">
        <v>489684.19</v>
      </c>
      <c r="J19" s="24">
        <v>384228.69</v>
      </c>
      <c r="K19" s="24">
        <v>126346.67</v>
      </c>
      <c r="L19" s="24">
        <v>562474.23999999999</v>
      </c>
      <c r="M19" s="24">
        <v>136952.76</v>
      </c>
      <c r="N19" s="24">
        <f>+'P2 Presupuesto Aprobado-Ejec '!P20</f>
        <v>195326.36</v>
      </c>
      <c r="O19" s="24">
        <f>+'P2 Presupuesto Aprobado-Ejec '!Q20</f>
        <v>626328.19999999995</v>
      </c>
      <c r="P19" s="35">
        <f t="shared" si="0"/>
        <v>3303861.1399999997</v>
      </c>
    </row>
    <row r="20" spans="3:16" x14ac:dyDescent="0.25">
      <c r="C20" s="5" t="s">
        <v>10</v>
      </c>
      <c r="D20" s="24">
        <v>0</v>
      </c>
      <c r="E20" s="24">
        <v>0</v>
      </c>
      <c r="F20" s="24">
        <v>86950</v>
      </c>
      <c r="G20" s="24">
        <v>47100</v>
      </c>
      <c r="H20" s="24">
        <v>18500</v>
      </c>
      <c r="I20" s="24">
        <v>0</v>
      </c>
      <c r="J20" s="24">
        <v>0</v>
      </c>
      <c r="K20" s="24">
        <v>134350</v>
      </c>
      <c r="L20" s="24">
        <v>0</v>
      </c>
      <c r="M20" s="24">
        <v>33650</v>
      </c>
      <c r="N20" s="24">
        <f>+'P2 Presupuesto Aprobado-Ejec '!P21</f>
        <v>50000</v>
      </c>
      <c r="O20" s="24">
        <f>+'P2 Presupuesto Aprobado-Ejec '!Q21</f>
        <v>64400</v>
      </c>
      <c r="P20" s="35">
        <f t="shared" si="0"/>
        <v>434950</v>
      </c>
    </row>
    <row r="21" spans="3:16" x14ac:dyDescent="0.25">
      <c r="C21" s="5" t="s">
        <v>11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200000</v>
      </c>
      <c r="K21" s="24">
        <v>0</v>
      </c>
      <c r="L21" s="24">
        <v>0</v>
      </c>
      <c r="M21" s="24">
        <v>300000</v>
      </c>
      <c r="N21" s="24">
        <f>+'P2 Presupuesto Aprobado-Ejec '!P22</f>
        <v>0</v>
      </c>
      <c r="O21" s="24">
        <f>+'P2 Presupuesto Aprobado-Ejec '!Q22</f>
        <v>0</v>
      </c>
      <c r="P21" s="35">
        <f t="shared" si="0"/>
        <v>500000</v>
      </c>
    </row>
    <row r="22" spans="3:16" x14ac:dyDescent="0.25">
      <c r="C22" s="5" t="s">
        <v>12</v>
      </c>
      <c r="D22" s="24">
        <v>200355.23</v>
      </c>
      <c r="E22" s="24">
        <v>621331.46</v>
      </c>
      <c r="F22" s="24">
        <v>393102.79</v>
      </c>
      <c r="G22" s="24">
        <v>201789.17</v>
      </c>
      <c r="H22" s="24">
        <v>0</v>
      </c>
      <c r="I22" s="24">
        <v>523906.42</v>
      </c>
      <c r="J22" s="24">
        <v>1383757.74</v>
      </c>
      <c r="K22" s="24">
        <v>780018.72</v>
      </c>
      <c r="L22" s="24">
        <v>309955.21999999997</v>
      </c>
      <c r="M22" s="24">
        <v>1290078.4099999999</v>
      </c>
      <c r="N22" s="24">
        <f>+'P2 Presupuesto Aprobado-Ejec '!P23</f>
        <v>1581924.88</v>
      </c>
      <c r="O22" s="24">
        <f>+'P2 Presupuesto Aprobado-Ejec '!Q23</f>
        <v>1651497.8</v>
      </c>
      <c r="P22" s="35">
        <f t="shared" si="0"/>
        <v>8937717.8399999999</v>
      </c>
    </row>
    <row r="23" spans="3:16" x14ac:dyDescent="0.25">
      <c r="C23" s="5" t="s">
        <v>13</v>
      </c>
      <c r="D23" s="24">
        <v>0</v>
      </c>
      <c r="E23" s="24">
        <v>177607.14</v>
      </c>
      <c r="F23" s="24">
        <v>142734.37</v>
      </c>
      <c r="G23" s="24">
        <v>137213.6</v>
      </c>
      <c r="H23" s="24">
        <v>1577308.42</v>
      </c>
      <c r="I23" s="24">
        <v>182719.77</v>
      </c>
      <c r="J23" s="24">
        <v>161340.91</v>
      </c>
      <c r="K23" s="24">
        <v>1579131.15</v>
      </c>
      <c r="L23" s="24">
        <v>348101.25</v>
      </c>
      <c r="M23" s="24">
        <v>178410.01</v>
      </c>
      <c r="N23" s="24">
        <f>+'P2 Presupuesto Aprobado-Ejec '!P24</f>
        <v>177143.86</v>
      </c>
      <c r="O23" s="24">
        <f>+'P2 Presupuesto Aprobado-Ejec '!Q24</f>
        <v>220238.5</v>
      </c>
      <c r="P23" s="35">
        <f t="shared" si="0"/>
        <v>4881948.9799999995</v>
      </c>
    </row>
    <row r="24" spans="3:16" x14ac:dyDescent="0.25">
      <c r="C24" s="5" t="s">
        <v>14</v>
      </c>
      <c r="D24" s="24">
        <v>0</v>
      </c>
      <c r="E24" s="24">
        <v>0</v>
      </c>
      <c r="F24" s="24">
        <v>800088.09</v>
      </c>
      <c r="G24" s="24">
        <v>0</v>
      </c>
      <c r="H24" s="24">
        <v>67560.149999999994</v>
      </c>
      <c r="I24" s="24">
        <v>377997.04</v>
      </c>
      <c r="J24" s="24">
        <v>0</v>
      </c>
      <c r="K24" s="24">
        <v>0</v>
      </c>
      <c r="L24" s="24">
        <v>-6735.78</v>
      </c>
      <c r="M24" s="24">
        <v>0</v>
      </c>
      <c r="N24" s="24">
        <f>+'P2 Presupuesto Aprobado-Ejec '!P25</f>
        <v>437758.36</v>
      </c>
      <c r="O24" s="24">
        <f>+'P2 Presupuesto Aprobado-Ejec '!Q25</f>
        <v>167048.25</v>
      </c>
      <c r="P24" s="35">
        <f t="shared" si="0"/>
        <v>1843716.1099999999</v>
      </c>
    </row>
    <row r="25" spans="3:16" x14ac:dyDescent="0.25">
      <c r="C25" s="5" t="s">
        <v>15</v>
      </c>
      <c r="D25" s="24">
        <v>0</v>
      </c>
      <c r="E25" s="24">
        <v>109366.41</v>
      </c>
      <c r="F25" s="24">
        <v>218300</v>
      </c>
      <c r="G25" s="24">
        <v>97680.01</v>
      </c>
      <c r="H25" s="24">
        <v>461700</v>
      </c>
      <c r="I25" s="24">
        <v>90000</v>
      </c>
      <c r="J25" s="24">
        <v>172097.92000000001</v>
      </c>
      <c r="K25" s="24">
        <v>234450</v>
      </c>
      <c r="L25" s="24">
        <v>192190.96</v>
      </c>
      <c r="M25" s="24">
        <v>2263029.7999999998</v>
      </c>
      <c r="N25" s="24">
        <f>+'P2 Presupuesto Aprobado-Ejec '!P26</f>
        <v>353155.38</v>
      </c>
      <c r="O25" s="24">
        <f>+'P2 Presupuesto Aprobado-Ejec '!Q26</f>
        <v>214159.25</v>
      </c>
      <c r="P25" s="35">
        <f t="shared" si="0"/>
        <v>4406129.7299999995</v>
      </c>
    </row>
    <row r="26" spans="3:16" x14ac:dyDescent="0.25">
      <c r="C26" s="5" t="s">
        <v>16</v>
      </c>
      <c r="D26" s="24">
        <v>0</v>
      </c>
      <c r="E26" s="24">
        <v>0</v>
      </c>
      <c r="F26" s="24">
        <v>0</v>
      </c>
      <c r="G26" s="24">
        <v>59483.8</v>
      </c>
      <c r="H26" s="24">
        <v>0</v>
      </c>
      <c r="I26" s="24">
        <v>425862</v>
      </c>
      <c r="J26" s="24">
        <v>15487.5</v>
      </c>
      <c r="K26" s="24">
        <v>0</v>
      </c>
      <c r="L26" s="24">
        <v>0</v>
      </c>
      <c r="M26" s="24">
        <v>0</v>
      </c>
      <c r="N26" s="24">
        <f>+'P2 Presupuesto Aprobado-Ejec '!P27</f>
        <v>367773.67</v>
      </c>
      <c r="O26" s="24">
        <f>+'P2 Presupuesto Aprobado-Ejec '!Q27</f>
        <v>584247.5</v>
      </c>
      <c r="P26" s="35">
        <f t="shared" si="0"/>
        <v>1452854.47</v>
      </c>
    </row>
    <row r="27" spans="3:16" s="27" customFormat="1" x14ac:dyDescent="0.25">
      <c r="C27" s="3" t="s">
        <v>17</v>
      </c>
      <c r="D27" s="26">
        <v>0</v>
      </c>
      <c r="E27" s="26">
        <v>0</v>
      </c>
      <c r="F27" s="26">
        <v>166614.82</v>
      </c>
      <c r="G27" s="26">
        <v>878042.83000000007</v>
      </c>
      <c r="H27" s="26">
        <v>1288293.51</v>
      </c>
      <c r="I27" s="26">
        <v>1812049.71</v>
      </c>
      <c r="J27" s="26">
        <v>323059.92</v>
      </c>
      <c r="K27" s="26">
        <v>4985502.3</v>
      </c>
      <c r="L27" s="26">
        <v>3039449.63</v>
      </c>
      <c r="M27" s="26">
        <v>537999.52</v>
      </c>
      <c r="N27" s="26">
        <f>+'P2 Presupuesto Aprobado-Ejec '!P28</f>
        <v>5284613.95</v>
      </c>
      <c r="O27" s="26">
        <f>+'P2 Presupuesto Aprobado-Ejec '!Q28</f>
        <v>641117.06999999995</v>
      </c>
      <c r="P27" s="35">
        <f t="shared" si="0"/>
        <v>18956743.259999998</v>
      </c>
    </row>
    <row r="28" spans="3:16" x14ac:dyDescent="0.25">
      <c r="C28" s="5" t="s">
        <v>18</v>
      </c>
      <c r="D28" s="24">
        <v>0</v>
      </c>
      <c r="E28" s="24">
        <v>0</v>
      </c>
      <c r="F28" s="24">
        <v>0</v>
      </c>
      <c r="G28" s="24">
        <v>38012</v>
      </c>
      <c r="H28" s="24">
        <v>0</v>
      </c>
      <c r="I28" s="24">
        <v>477767.63</v>
      </c>
      <c r="J28" s="24">
        <v>5607.36</v>
      </c>
      <c r="K28" s="24">
        <v>22620</v>
      </c>
      <c r="L28" s="24">
        <v>22828</v>
      </c>
      <c r="M28" s="24">
        <v>2775</v>
      </c>
      <c r="N28" s="24">
        <f>+'P2 Presupuesto Aprobado-Ejec '!P29</f>
        <v>118892.6</v>
      </c>
      <c r="O28" s="24">
        <f>+'P2 Presupuesto Aprobado-Ejec '!Q29</f>
        <v>109074.04</v>
      </c>
      <c r="P28" s="35">
        <f t="shared" si="0"/>
        <v>797576.63</v>
      </c>
    </row>
    <row r="29" spans="3:16" x14ac:dyDescent="0.25">
      <c r="C29" s="5" t="s">
        <v>19</v>
      </c>
      <c r="D29" s="24">
        <v>0</v>
      </c>
      <c r="E29" s="24">
        <v>0</v>
      </c>
      <c r="F29" s="24">
        <v>0</v>
      </c>
      <c r="G29" s="24">
        <v>38409</v>
      </c>
      <c r="H29" s="24">
        <v>0</v>
      </c>
      <c r="I29" s="24">
        <v>0</v>
      </c>
      <c r="J29" s="24">
        <v>0</v>
      </c>
      <c r="K29" s="24">
        <v>0</v>
      </c>
      <c r="L29" s="24">
        <v>804972.4</v>
      </c>
      <c r="M29" s="24">
        <v>0</v>
      </c>
      <c r="N29" s="24">
        <f>+'P2 Presupuesto Aprobado-Ejec '!P30</f>
        <v>166380</v>
      </c>
      <c r="O29" s="24">
        <f>+'P2 Presupuesto Aprobado-Ejec '!Q30</f>
        <v>4779</v>
      </c>
      <c r="P29" s="35">
        <f t="shared" si="0"/>
        <v>1014540.4</v>
      </c>
    </row>
    <row r="30" spans="3:16" x14ac:dyDescent="0.25">
      <c r="C30" s="5" t="s">
        <v>20</v>
      </c>
      <c r="D30" s="24">
        <v>0</v>
      </c>
      <c r="E30" s="24">
        <v>0</v>
      </c>
      <c r="F30" s="24">
        <v>19293</v>
      </c>
      <c r="G30" s="24">
        <v>0</v>
      </c>
      <c r="H30" s="24">
        <v>0</v>
      </c>
      <c r="I30" s="24">
        <v>678500</v>
      </c>
      <c r="J30" s="24">
        <v>0</v>
      </c>
      <c r="K30" s="24">
        <v>361127.2</v>
      </c>
      <c r="L30" s="24">
        <v>-30727.200000000001</v>
      </c>
      <c r="M30" s="24">
        <v>30727.200000000001</v>
      </c>
      <c r="N30" s="24">
        <f>+'P2 Presupuesto Aprobado-Ejec '!P31</f>
        <v>0</v>
      </c>
      <c r="O30" s="24">
        <f>+'P2 Presupuesto Aprobado-Ejec '!Q31</f>
        <v>0</v>
      </c>
      <c r="P30" s="35">
        <f t="shared" si="0"/>
        <v>1058920.2</v>
      </c>
    </row>
    <row r="31" spans="3:16" x14ac:dyDescent="0.25">
      <c r="C31" s="5" t="s">
        <v>21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79003</v>
      </c>
      <c r="J31" s="24">
        <v>29170</v>
      </c>
      <c r="K31" s="24">
        <v>0</v>
      </c>
      <c r="L31" s="24">
        <v>0</v>
      </c>
      <c r="M31" s="24">
        <v>47128</v>
      </c>
      <c r="N31" s="24">
        <f>+'P2 Presupuesto Aprobado-Ejec '!P32</f>
        <v>0</v>
      </c>
      <c r="O31" s="24">
        <f>+'P2 Presupuesto Aprobado-Ejec '!Q32</f>
        <v>0</v>
      </c>
      <c r="P31" s="35">
        <f t="shared" si="0"/>
        <v>155301</v>
      </c>
    </row>
    <row r="32" spans="3:16" x14ac:dyDescent="0.25">
      <c r="C32" s="5" t="s">
        <v>22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101440.02</v>
      </c>
      <c r="N32" s="24">
        <f>+'P2 Presupuesto Aprobado-Ejec '!P33</f>
        <v>0</v>
      </c>
      <c r="O32" s="24">
        <f>+'P2 Presupuesto Aprobado-Ejec '!Q33</f>
        <v>0</v>
      </c>
      <c r="P32" s="35">
        <f t="shared" si="0"/>
        <v>101440.02</v>
      </c>
    </row>
    <row r="33" spans="3:16" x14ac:dyDescent="0.25">
      <c r="C33" s="5" t="s">
        <v>23</v>
      </c>
      <c r="D33" s="24">
        <v>0</v>
      </c>
      <c r="E33" s="24">
        <v>0</v>
      </c>
      <c r="F33" s="24">
        <v>0</v>
      </c>
      <c r="G33" s="24">
        <v>42627.98</v>
      </c>
      <c r="H33" s="24">
        <v>166409.5</v>
      </c>
      <c r="I33" s="24">
        <v>70973.58</v>
      </c>
      <c r="J33" s="24">
        <v>79748</v>
      </c>
      <c r="K33" s="24">
        <v>0</v>
      </c>
      <c r="L33" s="24">
        <v>303615.77</v>
      </c>
      <c r="M33" s="24">
        <v>27340.6</v>
      </c>
      <c r="N33" s="24">
        <f>+'P2 Presupuesto Aprobado-Ejec '!P34</f>
        <v>25252</v>
      </c>
      <c r="O33" s="24">
        <f>+'P2 Presupuesto Aprobado-Ejec '!Q34</f>
        <v>0</v>
      </c>
      <c r="P33" s="35">
        <f t="shared" si="0"/>
        <v>715967.43</v>
      </c>
    </row>
    <row r="34" spans="3:16" x14ac:dyDescent="0.25">
      <c r="C34" s="5" t="s">
        <v>24</v>
      </c>
      <c r="D34" s="24">
        <v>0</v>
      </c>
      <c r="E34" s="24">
        <v>0</v>
      </c>
      <c r="F34" s="24">
        <v>92448.28</v>
      </c>
      <c r="G34" s="24">
        <v>156858.23000000001</v>
      </c>
      <c r="H34" s="24">
        <v>228900</v>
      </c>
      <c r="I34" s="24">
        <v>334450</v>
      </c>
      <c r="J34" s="24">
        <v>93024.36</v>
      </c>
      <c r="K34" s="24">
        <v>3600000</v>
      </c>
      <c r="L34" s="24">
        <v>37355.94</v>
      </c>
      <c r="M34" s="24">
        <v>114194.5</v>
      </c>
      <c r="N34" s="24">
        <f>+'P2 Presupuesto Aprobado-Ejec '!P35</f>
        <v>3314210.46</v>
      </c>
      <c r="O34" s="24">
        <f>+'P2 Presupuesto Aprobado-Ejec '!Q35</f>
        <v>0</v>
      </c>
      <c r="P34" s="35">
        <f t="shared" si="0"/>
        <v>7971441.7700000005</v>
      </c>
    </row>
    <row r="35" spans="3:16" x14ac:dyDescent="0.25">
      <c r="C35" s="5" t="s">
        <v>25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>+'P2 Presupuesto Aprobado-Ejec '!P36</f>
        <v>0</v>
      </c>
      <c r="O35" s="24">
        <f>+'P2 Presupuesto Aprobado-Ejec '!Q36</f>
        <v>0</v>
      </c>
      <c r="P35" s="35">
        <f t="shared" si="0"/>
        <v>0</v>
      </c>
    </row>
    <row r="36" spans="3:16" x14ac:dyDescent="0.25">
      <c r="C36" s="5" t="s">
        <v>26</v>
      </c>
      <c r="D36" s="24">
        <v>0</v>
      </c>
      <c r="E36" s="24">
        <v>0</v>
      </c>
      <c r="F36" s="24">
        <v>54873.54</v>
      </c>
      <c r="G36" s="24">
        <v>602135.62</v>
      </c>
      <c r="H36" s="24">
        <v>892984.01</v>
      </c>
      <c r="I36" s="24">
        <v>171355.5</v>
      </c>
      <c r="J36" s="24">
        <v>115510.2</v>
      </c>
      <c r="K36" s="24">
        <v>1001755.1</v>
      </c>
      <c r="L36" s="24">
        <v>1901404.72</v>
      </c>
      <c r="M36" s="24">
        <v>214394.2</v>
      </c>
      <c r="N36" s="24">
        <f>+'P2 Presupuesto Aprobado-Ejec '!P37</f>
        <v>1659878.89</v>
      </c>
      <c r="O36" s="24">
        <f>+'P2 Presupuesto Aprobado-Ejec '!Q37</f>
        <v>527264.03</v>
      </c>
      <c r="P36" s="35">
        <f t="shared" si="0"/>
        <v>7141555.8099999996</v>
      </c>
    </row>
    <row r="37" spans="3:16" s="27" customFormat="1" x14ac:dyDescent="0.25">
      <c r="C37" s="3" t="s">
        <v>27</v>
      </c>
      <c r="D37" s="26">
        <v>69573.259999999995</v>
      </c>
      <c r="E37" s="26">
        <v>0</v>
      </c>
      <c r="F37" s="26">
        <v>507157.41</v>
      </c>
      <c r="G37" s="26">
        <v>616384.35</v>
      </c>
      <c r="H37" s="26">
        <v>18250</v>
      </c>
      <c r="I37" s="26">
        <v>34272.69</v>
      </c>
      <c r="J37" s="26">
        <v>9315.33</v>
      </c>
      <c r="K37" s="26">
        <v>38400</v>
      </c>
      <c r="L37" s="26">
        <v>16800</v>
      </c>
      <c r="M37" s="26">
        <v>226731.86</v>
      </c>
      <c r="N37" s="26">
        <f>+'P2 Presupuesto Aprobado-Ejec '!P38</f>
        <v>179760.21</v>
      </c>
      <c r="O37" s="26">
        <f>+'P2 Presupuesto Aprobado-Ejec '!Q38</f>
        <v>551349.21</v>
      </c>
      <c r="P37" s="35">
        <f t="shared" si="0"/>
        <v>2267994.3199999998</v>
      </c>
    </row>
    <row r="38" spans="3:16" x14ac:dyDescent="0.25">
      <c r="C38" s="5" t="s">
        <v>28</v>
      </c>
      <c r="D38" s="24">
        <v>69573.259999999995</v>
      </c>
      <c r="E38" s="24">
        <v>0</v>
      </c>
      <c r="F38" s="24">
        <v>507157.41</v>
      </c>
      <c r="G38" s="24">
        <v>596384.35</v>
      </c>
      <c r="H38" s="24">
        <v>18250</v>
      </c>
      <c r="I38" s="24">
        <v>22772.69</v>
      </c>
      <c r="J38" s="24">
        <v>9315.33</v>
      </c>
      <c r="K38" s="24">
        <v>38400</v>
      </c>
      <c r="L38" s="24">
        <v>16800</v>
      </c>
      <c r="M38" s="24">
        <v>226731.86</v>
      </c>
      <c r="N38" s="24">
        <f>+'P2 Presupuesto Aprobado-Ejec '!P39</f>
        <v>179760.21</v>
      </c>
      <c r="O38" s="24">
        <f>+'P2 Presupuesto Aprobado-Ejec '!Q39</f>
        <v>551349.21</v>
      </c>
      <c r="P38" s="35">
        <f t="shared" si="0"/>
        <v>2236494.3199999998</v>
      </c>
    </row>
    <row r="39" spans="3:16" x14ac:dyDescent="0.25">
      <c r="C39" s="5" t="s">
        <v>29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f>+'P2 Presupuesto Aprobado-Ejec '!P40</f>
        <v>0</v>
      </c>
      <c r="O39" s="24">
        <f>+'P2 Presupuesto Aprobado-Ejec '!Q40</f>
        <v>0</v>
      </c>
      <c r="P39" s="35">
        <f t="shared" si="0"/>
        <v>0</v>
      </c>
    </row>
    <row r="40" spans="3:16" x14ac:dyDescent="0.25">
      <c r="C40" s="5" t="s">
        <v>30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f>+'P2 Presupuesto Aprobado-Ejec '!P41</f>
        <v>0</v>
      </c>
      <c r="O40" s="24">
        <f>+'P2 Presupuesto Aprobado-Ejec '!Q41</f>
        <v>0</v>
      </c>
      <c r="P40" s="35">
        <f t="shared" si="0"/>
        <v>0</v>
      </c>
    </row>
    <row r="41" spans="3:16" x14ac:dyDescent="0.25">
      <c r="C41" s="5" t="s">
        <v>31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f>+'P2 Presupuesto Aprobado-Ejec '!P42</f>
        <v>0</v>
      </c>
      <c r="O41" s="24">
        <f>+'P2 Presupuesto Aprobado-Ejec '!Q42</f>
        <v>0</v>
      </c>
      <c r="P41" s="35">
        <f t="shared" si="0"/>
        <v>0</v>
      </c>
    </row>
    <row r="42" spans="3:16" x14ac:dyDescent="0.25">
      <c r="C42" s="5" t="s">
        <v>32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f>+'P2 Presupuesto Aprobado-Ejec '!P43</f>
        <v>0</v>
      </c>
      <c r="O42" s="24">
        <f>+'P2 Presupuesto Aprobado-Ejec '!Q43</f>
        <v>0</v>
      </c>
      <c r="P42" s="35">
        <f t="shared" si="0"/>
        <v>0</v>
      </c>
    </row>
    <row r="43" spans="3:16" x14ac:dyDescent="0.25">
      <c r="C43" s="5" t="s">
        <v>33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f>+'P2 Presupuesto Aprobado-Ejec '!P44</f>
        <v>0</v>
      </c>
      <c r="O43" s="24">
        <f>+'P2 Presupuesto Aprobado-Ejec '!Q44</f>
        <v>0</v>
      </c>
      <c r="P43" s="35">
        <f t="shared" si="0"/>
        <v>0</v>
      </c>
    </row>
    <row r="44" spans="3:16" x14ac:dyDescent="0.25">
      <c r="C44" s="5" t="s">
        <v>34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f>+'P2 Presupuesto Aprobado-Ejec '!P45</f>
        <v>0</v>
      </c>
      <c r="O44" s="24">
        <f>+'P2 Presupuesto Aprobado-Ejec '!Q45</f>
        <v>0</v>
      </c>
      <c r="P44" s="35">
        <f t="shared" si="0"/>
        <v>0</v>
      </c>
    </row>
    <row r="45" spans="3:16" x14ac:dyDescent="0.25">
      <c r="C45" s="5" t="s">
        <v>35</v>
      </c>
      <c r="D45" s="24">
        <v>0</v>
      </c>
      <c r="E45" s="24">
        <v>0</v>
      </c>
      <c r="F45" s="24">
        <v>0</v>
      </c>
      <c r="G45" s="24">
        <v>20000</v>
      </c>
      <c r="H45" s="24">
        <v>0</v>
      </c>
      <c r="I45" s="24">
        <v>11500</v>
      </c>
      <c r="J45" s="24">
        <v>0</v>
      </c>
      <c r="K45" s="24">
        <v>0</v>
      </c>
      <c r="L45" s="24">
        <v>0</v>
      </c>
      <c r="M45" s="24">
        <v>0</v>
      </c>
      <c r="N45" s="24">
        <f>+'P2 Presupuesto Aprobado-Ejec '!P46</f>
        <v>0</v>
      </c>
      <c r="O45" s="24">
        <f>+'P2 Presupuesto Aprobado-Ejec '!Q46</f>
        <v>0</v>
      </c>
      <c r="P45" s="35">
        <f t="shared" si="0"/>
        <v>31500</v>
      </c>
    </row>
    <row r="46" spans="3:16" s="27" customFormat="1" x14ac:dyDescent="0.25">
      <c r="C46" s="3" t="s">
        <v>36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f>+'P2 Presupuesto Aprobado-Ejec '!P47</f>
        <v>0</v>
      </c>
      <c r="O46" s="26">
        <f>+'P2 Presupuesto Aprobado-Ejec '!Q54</f>
        <v>1457655.79</v>
      </c>
      <c r="P46" s="35">
        <f t="shared" si="0"/>
        <v>1457655.79</v>
      </c>
    </row>
    <row r="47" spans="3:16" x14ac:dyDescent="0.25">
      <c r="C47" s="5" t="s">
        <v>37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f>+'P2 Presupuesto Aprobado-Ejec '!P48</f>
        <v>0</v>
      </c>
      <c r="O47" s="24">
        <f>+'P2 Presupuesto Aprobado-Ejec '!Q55</f>
        <v>477233.82</v>
      </c>
      <c r="P47" s="35">
        <f t="shared" si="0"/>
        <v>477233.82</v>
      </c>
    </row>
    <row r="48" spans="3:16" x14ac:dyDescent="0.25">
      <c r="C48" s="5" t="s">
        <v>38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/>
      <c r="N48" s="24">
        <f>+'P2 Presupuesto Aprobado-Ejec '!P49</f>
        <v>0</v>
      </c>
      <c r="O48" s="24">
        <f>+'P2 Presupuesto Aprobado-Ejec '!Q56</f>
        <v>0</v>
      </c>
      <c r="P48" s="35">
        <f t="shared" si="0"/>
        <v>0</v>
      </c>
    </row>
    <row r="49" spans="3:16" x14ac:dyDescent="0.25">
      <c r="C49" s="5" t="s">
        <v>39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f>+'P2 Presupuesto Aprobado-Ejec '!P50</f>
        <v>0</v>
      </c>
      <c r="O49" s="24">
        <f>+'P2 Presupuesto Aprobado-Ejec '!Q57</f>
        <v>48486.2</v>
      </c>
      <c r="P49" s="35">
        <f t="shared" si="0"/>
        <v>48486.2</v>
      </c>
    </row>
    <row r="50" spans="3:16" x14ac:dyDescent="0.25">
      <c r="C50" s="5" t="s">
        <v>40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f>+'P2 Presupuesto Aprobado-Ejec '!P51</f>
        <v>0</v>
      </c>
      <c r="O50" s="24">
        <f>+'P2 Presupuesto Aprobado-Ejec '!Q51</f>
        <v>0</v>
      </c>
      <c r="P50" s="35">
        <f t="shared" si="0"/>
        <v>0</v>
      </c>
    </row>
    <row r="51" spans="3:16" x14ac:dyDescent="0.25">
      <c r="C51" s="5" t="s">
        <v>41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f>+'P2 Presupuesto Aprobado-Ejec '!P52</f>
        <v>0</v>
      </c>
      <c r="O51" s="24">
        <f>+'P2 Presupuesto Aprobado-Ejec '!Q52</f>
        <v>0</v>
      </c>
      <c r="P51" s="35">
        <f t="shared" si="0"/>
        <v>0</v>
      </c>
    </row>
    <row r="52" spans="3:16" x14ac:dyDescent="0.25">
      <c r="C52" s="5" t="s">
        <v>42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f>+'P2 Presupuesto Aprobado-Ejec '!P53</f>
        <v>0</v>
      </c>
      <c r="O52" s="24">
        <f>+'P2 Presupuesto Aprobado-Ejec '!Q53</f>
        <v>0</v>
      </c>
      <c r="P52" s="35">
        <f t="shared" si="0"/>
        <v>0</v>
      </c>
    </row>
    <row r="53" spans="3:16" s="27" customFormat="1" x14ac:dyDescent="0.25">
      <c r="C53" s="3" t="s">
        <v>43</v>
      </c>
      <c r="D53" s="26">
        <v>0</v>
      </c>
      <c r="E53" s="26">
        <v>0</v>
      </c>
      <c r="F53" s="26">
        <v>141246</v>
      </c>
      <c r="G53" s="26">
        <v>4582060.67</v>
      </c>
      <c r="H53" s="26">
        <v>56000</v>
      </c>
      <c r="I53" s="26">
        <v>87316.34</v>
      </c>
      <c r="J53" s="26">
        <v>0</v>
      </c>
      <c r="K53" s="26">
        <v>1733031.47</v>
      </c>
      <c r="L53" s="26">
        <v>577480.91</v>
      </c>
      <c r="M53" s="26">
        <v>376117.92</v>
      </c>
      <c r="N53" s="26">
        <f>+'P2 Presupuesto Aprobado-Ejec '!P54</f>
        <v>1542827.11</v>
      </c>
      <c r="O53" s="26" t="e">
        <f>+'P2 Presupuesto Aprobado-Ejec '!#REF!</f>
        <v>#REF!</v>
      </c>
      <c r="P53" s="35" t="e">
        <f t="shared" si="0"/>
        <v>#REF!</v>
      </c>
    </row>
    <row r="54" spans="3:16" x14ac:dyDescent="0.25">
      <c r="C54" s="5" t="s">
        <v>44</v>
      </c>
      <c r="D54" s="24">
        <v>0</v>
      </c>
      <c r="E54" s="24">
        <v>0</v>
      </c>
      <c r="F54" s="24">
        <v>141246</v>
      </c>
      <c r="G54" s="24">
        <v>124244.6</v>
      </c>
      <c r="H54" s="24">
        <v>0</v>
      </c>
      <c r="I54" s="24">
        <v>0</v>
      </c>
      <c r="J54" s="24">
        <v>0</v>
      </c>
      <c r="K54" s="24">
        <v>1363662.64</v>
      </c>
      <c r="L54" s="24">
        <v>426123.96</v>
      </c>
      <c r="M54" s="24">
        <v>255588</v>
      </c>
      <c r="N54" s="24">
        <f>+'P2 Presupuesto Aprobado-Ejec '!P55</f>
        <v>0</v>
      </c>
      <c r="O54" s="24" t="e">
        <f>+'P2 Presupuesto Aprobado-Ejec '!#REF!</f>
        <v>#REF!</v>
      </c>
      <c r="P54" s="35" t="e">
        <f t="shared" si="0"/>
        <v>#REF!</v>
      </c>
    </row>
    <row r="55" spans="3:16" x14ac:dyDescent="0.25">
      <c r="C55" s="5" t="s">
        <v>45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f>+'P2 Presupuesto Aprobado-Ejec '!P56</f>
        <v>0</v>
      </c>
      <c r="O55" s="24" t="e">
        <f>+'P2 Presupuesto Aprobado-Ejec '!#REF!</f>
        <v>#REF!</v>
      </c>
      <c r="P55" s="35" t="e">
        <f t="shared" si="0"/>
        <v>#REF!</v>
      </c>
    </row>
    <row r="56" spans="3:16" x14ac:dyDescent="0.25">
      <c r="C56" s="5" t="s">
        <v>46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24663.14</v>
      </c>
      <c r="J56" s="24">
        <v>0</v>
      </c>
      <c r="K56" s="24">
        <v>0</v>
      </c>
      <c r="L56" s="24">
        <v>0</v>
      </c>
      <c r="M56" s="24">
        <v>0</v>
      </c>
      <c r="N56" s="24">
        <f>+'P2 Presupuesto Aprobado-Ejec '!P57</f>
        <v>0</v>
      </c>
      <c r="O56" s="24" t="e">
        <f>+'P2 Presupuesto Aprobado-Ejec '!#REF!</f>
        <v>#REF!</v>
      </c>
      <c r="P56" s="35" t="e">
        <f t="shared" si="0"/>
        <v>#REF!</v>
      </c>
    </row>
    <row r="57" spans="3:16" x14ac:dyDescent="0.25">
      <c r="C57" s="5" t="s">
        <v>47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>+'P2 Presupuesto Aprobado-Ejec '!P58</f>
        <v>0</v>
      </c>
      <c r="O57" s="24">
        <f>+'P2 Presupuesto Aprobado-Ejec '!Q58</f>
        <v>0</v>
      </c>
      <c r="P57" s="35">
        <f t="shared" si="0"/>
        <v>0</v>
      </c>
    </row>
    <row r="58" spans="3:16" x14ac:dyDescent="0.25">
      <c r="C58" s="5" t="s">
        <v>48</v>
      </c>
      <c r="D58" s="24">
        <v>0</v>
      </c>
      <c r="E58" s="24">
        <v>0</v>
      </c>
      <c r="F58" s="24">
        <v>0</v>
      </c>
      <c r="G58" s="24">
        <v>4457816.07</v>
      </c>
      <c r="H58" s="24">
        <v>0</v>
      </c>
      <c r="I58" s="24">
        <v>56892.44</v>
      </c>
      <c r="J58" s="24">
        <v>0</v>
      </c>
      <c r="K58" s="24">
        <v>0</v>
      </c>
      <c r="L58" s="24">
        <v>151356.95000000001</v>
      </c>
      <c r="M58" s="24">
        <v>120529.92</v>
      </c>
      <c r="N58" s="24">
        <f>+'P2 Presupuesto Aprobado-Ejec '!P59</f>
        <v>1373988.08</v>
      </c>
      <c r="O58" s="24">
        <f>+'P2 Presupuesto Aprobado-Ejec '!Q59</f>
        <v>1023248.8</v>
      </c>
      <c r="P58" s="35">
        <f t="shared" si="0"/>
        <v>7183832.2600000007</v>
      </c>
    </row>
    <row r="59" spans="3:16" x14ac:dyDescent="0.25">
      <c r="C59" s="5" t="s">
        <v>49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5760.76</v>
      </c>
      <c r="J59" s="24">
        <v>0</v>
      </c>
      <c r="K59" s="24">
        <v>0</v>
      </c>
      <c r="L59" s="24">
        <v>0</v>
      </c>
      <c r="M59" s="24">
        <v>0</v>
      </c>
      <c r="N59" s="24">
        <f>+'P2 Presupuesto Aprobado-Ejec '!P60</f>
        <v>168839.03</v>
      </c>
      <c r="O59" s="24">
        <f>+'P2 Presupuesto Aprobado-Ejec '!Q60</f>
        <v>-91313.03</v>
      </c>
      <c r="P59" s="35">
        <f t="shared" si="0"/>
        <v>83286.760000000009</v>
      </c>
    </row>
    <row r="60" spans="3:16" x14ac:dyDescent="0.25">
      <c r="C60" s="5" t="s">
        <v>50</v>
      </c>
      <c r="D60" s="24">
        <v>0</v>
      </c>
      <c r="E60" s="24">
        <v>0</v>
      </c>
      <c r="F60" s="24">
        <v>0</v>
      </c>
      <c r="G60" s="24">
        <v>0</v>
      </c>
      <c r="H60" s="24">
        <v>56000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f>+'P2 Presupuesto Aprobado-Ejec '!P61</f>
        <v>0</v>
      </c>
      <c r="O60" s="24">
        <f>+'P2 Presupuesto Aprobado-Ejec '!Q61</f>
        <v>0</v>
      </c>
      <c r="P60" s="35">
        <f t="shared" si="0"/>
        <v>56000</v>
      </c>
    </row>
    <row r="61" spans="3:16" x14ac:dyDescent="0.25">
      <c r="C61" s="5" t="s">
        <v>51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f>+'P2 Presupuesto Aprobado-Ejec '!P62</f>
        <v>0</v>
      </c>
      <c r="O61" s="24">
        <f>+'P2 Presupuesto Aprobado-Ejec '!Q62</f>
        <v>0</v>
      </c>
      <c r="P61" s="35">
        <f t="shared" si="0"/>
        <v>0</v>
      </c>
    </row>
    <row r="62" spans="3:16" x14ac:dyDescent="0.25">
      <c r="C62" s="5" t="s">
        <v>52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369368.83</v>
      </c>
      <c r="L62" s="24">
        <v>0</v>
      </c>
      <c r="M62" s="24">
        <v>0</v>
      </c>
      <c r="N62" s="24">
        <f>+'P2 Presupuesto Aprobado-Ejec '!P63</f>
        <v>0</v>
      </c>
      <c r="O62" s="24">
        <f>+'P2 Presupuesto Aprobado-Ejec '!Q63</f>
        <v>0</v>
      </c>
      <c r="P62" s="35">
        <f t="shared" si="0"/>
        <v>369368.83</v>
      </c>
    </row>
    <row r="63" spans="3:16" x14ac:dyDescent="0.25">
      <c r="C63" s="3" t="s">
        <v>53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f>+'P2 Presupuesto Aprobado-Ejec '!P64</f>
        <v>0</v>
      </c>
      <c r="O63" s="24">
        <f>+'P2 Presupuesto Aprobado-Ejec '!Q64</f>
        <v>0</v>
      </c>
      <c r="P63" s="35">
        <f t="shared" si="0"/>
        <v>0</v>
      </c>
    </row>
    <row r="64" spans="3:16" x14ac:dyDescent="0.25">
      <c r="C64" s="5" t="s">
        <v>54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f>+'P2 Presupuesto Aprobado-Ejec '!P65</f>
        <v>0</v>
      </c>
      <c r="O64" s="24">
        <f>+'P2 Presupuesto Aprobado-Ejec '!Q65</f>
        <v>0</v>
      </c>
      <c r="P64" s="35">
        <f t="shared" si="0"/>
        <v>0</v>
      </c>
    </row>
    <row r="65" spans="3:16" x14ac:dyDescent="0.25">
      <c r="C65" s="5" t="s">
        <v>55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f>+'P2 Presupuesto Aprobado-Ejec '!P66</f>
        <v>0</v>
      </c>
      <c r="O65" s="24">
        <f>+'P2 Presupuesto Aprobado-Ejec '!Q66</f>
        <v>0</v>
      </c>
      <c r="P65" s="35">
        <f t="shared" si="0"/>
        <v>0</v>
      </c>
    </row>
    <row r="66" spans="3:16" x14ac:dyDescent="0.25">
      <c r="C66" s="5" t="s">
        <v>56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f>+'P2 Presupuesto Aprobado-Ejec '!P67</f>
        <v>0</v>
      </c>
      <c r="O66" s="24">
        <f>+'P2 Presupuesto Aprobado-Ejec '!Q67</f>
        <v>0</v>
      </c>
      <c r="P66" s="35">
        <f t="shared" si="0"/>
        <v>0</v>
      </c>
    </row>
    <row r="67" spans="3:16" x14ac:dyDescent="0.25">
      <c r="C67" s="5" t="s">
        <v>57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f>+'P2 Presupuesto Aprobado-Ejec '!P68</f>
        <v>0</v>
      </c>
      <c r="O67" s="24">
        <f>+'P2 Presupuesto Aprobado-Ejec '!Q68</f>
        <v>0</v>
      </c>
      <c r="P67" s="35">
        <f t="shared" si="0"/>
        <v>0</v>
      </c>
    </row>
    <row r="68" spans="3:16" x14ac:dyDescent="0.25">
      <c r="C68" s="3" t="s">
        <v>58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f>+'P2 Presupuesto Aprobado-Ejec '!P69</f>
        <v>0</v>
      </c>
      <c r="O68" s="24">
        <f>+'P2 Presupuesto Aprobado-Ejec '!Q69</f>
        <v>0</v>
      </c>
      <c r="P68" s="35">
        <f t="shared" si="0"/>
        <v>0</v>
      </c>
    </row>
    <row r="69" spans="3:16" x14ac:dyDescent="0.25">
      <c r="C69" s="5" t="s">
        <v>59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f>+'P2 Presupuesto Aprobado-Ejec '!P70</f>
        <v>0</v>
      </c>
      <c r="O69" s="24">
        <f>+'P2 Presupuesto Aprobado-Ejec '!Q70</f>
        <v>0</v>
      </c>
      <c r="P69" s="35">
        <f t="shared" si="0"/>
        <v>0</v>
      </c>
    </row>
    <row r="70" spans="3:16" x14ac:dyDescent="0.25">
      <c r="C70" s="5" t="s">
        <v>60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f>+'P2 Presupuesto Aprobado-Ejec '!P71</f>
        <v>0</v>
      </c>
      <c r="O70" s="24">
        <f>+'P2 Presupuesto Aprobado-Ejec '!Q71</f>
        <v>0</v>
      </c>
      <c r="P70" s="35">
        <f t="shared" si="0"/>
        <v>0</v>
      </c>
    </row>
    <row r="71" spans="3:16" x14ac:dyDescent="0.25">
      <c r="C71" s="3" t="s">
        <v>61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f>+'P2 Presupuesto Aprobado-Ejec '!P72</f>
        <v>0</v>
      </c>
      <c r="O71" s="24">
        <f>+'P2 Presupuesto Aprobado-Ejec '!Q72</f>
        <v>0</v>
      </c>
      <c r="P71" s="35">
        <f t="shared" si="0"/>
        <v>0</v>
      </c>
    </row>
    <row r="72" spans="3:16" x14ac:dyDescent="0.25">
      <c r="C72" s="5" t="s">
        <v>62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f>+'P2 Presupuesto Aprobado-Ejec '!P73</f>
        <v>0</v>
      </c>
      <c r="O72" s="24">
        <f>+'P2 Presupuesto Aprobado-Ejec '!Q73</f>
        <v>0</v>
      </c>
      <c r="P72" s="35">
        <f t="shared" si="0"/>
        <v>0</v>
      </c>
    </row>
    <row r="73" spans="3:16" x14ac:dyDescent="0.25">
      <c r="C73" s="5" t="s">
        <v>63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f>+'P2 Presupuesto Aprobado-Ejec '!P74</f>
        <v>0</v>
      </c>
      <c r="O73" s="24">
        <f>+'P2 Presupuesto Aprobado-Ejec '!Q74</f>
        <v>0</v>
      </c>
      <c r="P73" s="35">
        <f t="shared" si="0"/>
        <v>0</v>
      </c>
    </row>
    <row r="74" spans="3:16" x14ac:dyDescent="0.25">
      <c r="C74" s="5" t="s">
        <v>64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f>+'P2 Presupuesto Aprobado-Ejec '!P75</f>
        <v>0</v>
      </c>
      <c r="O74" s="24">
        <f>+'P2 Presupuesto Aprobado-Ejec '!Q75</f>
        <v>0</v>
      </c>
      <c r="P74" s="35">
        <f t="shared" si="0"/>
        <v>0</v>
      </c>
    </row>
    <row r="75" spans="3:16" x14ac:dyDescent="0.25">
      <c r="C75" s="1" t="s">
        <v>67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f>+'P2 Presupuesto Aprobado-Ejec '!P76</f>
        <v>0</v>
      </c>
      <c r="O75" s="33">
        <f>+'P2 Presupuesto Aprobado-Ejec '!Q76</f>
        <v>0</v>
      </c>
      <c r="P75" s="2">
        <f t="shared" si="0"/>
        <v>0</v>
      </c>
    </row>
    <row r="76" spans="3:16" x14ac:dyDescent="0.25">
      <c r="C76" s="3" t="s">
        <v>68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f>+'P2 Presupuesto Aprobado-Ejec '!P77</f>
        <v>0</v>
      </c>
      <c r="O76" s="24">
        <f>+'P2 Presupuesto Aprobado-Ejec '!Q77</f>
        <v>0</v>
      </c>
      <c r="P76" s="24">
        <v>0</v>
      </c>
    </row>
    <row r="77" spans="3:16" x14ac:dyDescent="0.25">
      <c r="C77" s="5" t="s">
        <v>69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f>+'P2 Presupuesto Aprobado-Ejec '!P78</f>
        <v>0</v>
      </c>
      <c r="O77" s="24">
        <f>+'P2 Presupuesto Aprobado-Ejec '!Q78</f>
        <v>0</v>
      </c>
      <c r="P77" s="24">
        <v>0</v>
      </c>
    </row>
    <row r="78" spans="3:16" x14ac:dyDescent="0.25">
      <c r="C78" s="5" t="s">
        <v>70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f>+'P2 Presupuesto Aprobado-Ejec '!P79</f>
        <v>0</v>
      </c>
      <c r="O78" s="24">
        <f>+'P2 Presupuesto Aprobado-Ejec '!Q79</f>
        <v>0</v>
      </c>
      <c r="P78" s="24">
        <v>0</v>
      </c>
    </row>
    <row r="79" spans="3:16" x14ac:dyDescent="0.25">
      <c r="C79" s="3" t="s">
        <v>71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f>+'P2 Presupuesto Aprobado-Ejec '!P80</f>
        <v>0</v>
      </c>
      <c r="O79" s="24">
        <f>+'P2 Presupuesto Aprobado-Ejec '!Q80</f>
        <v>0</v>
      </c>
      <c r="P79" s="24">
        <v>0</v>
      </c>
    </row>
    <row r="80" spans="3:16" x14ac:dyDescent="0.25">
      <c r="C80" s="5" t="s">
        <v>72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f>+'P2 Presupuesto Aprobado-Ejec '!P81</f>
        <v>0</v>
      </c>
      <c r="O80" s="24">
        <f>+'P2 Presupuesto Aprobado-Ejec '!Q81</f>
        <v>0</v>
      </c>
      <c r="P80" s="24">
        <v>0</v>
      </c>
    </row>
    <row r="81" spans="3:16" x14ac:dyDescent="0.25">
      <c r="C81" s="5" t="s">
        <v>73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f>+'P2 Presupuesto Aprobado-Ejec '!P82</f>
        <v>0</v>
      </c>
      <c r="O81" s="24">
        <f>+'P2 Presupuesto Aprobado-Ejec '!Q82</f>
        <v>0</v>
      </c>
      <c r="P81" s="24">
        <v>0</v>
      </c>
    </row>
    <row r="82" spans="3:16" x14ac:dyDescent="0.25">
      <c r="C82" s="3" t="s">
        <v>74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f>+'P2 Presupuesto Aprobado-Ejec '!P83</f>
        <v>0</v>
      </c>
      <c r="O82" s="24">
        <f>+'P2 Presupuesto Aprobado-Ejec '!Q83</f>
        <v>0</v>
      </c>
      <c r="P82" s="24">
        <v>0</v>
      </c>
    </row>
    <row r="83" spans="3:16" x14ac:dyDescent="0.25">
      <c r="C83" s="5" t="s">
        <v>75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f>+'P2 Presupuesto Aprobado-Ejec '!P84</f>
        <v>0</v>
      </c>
      <c r="O83" s="24">
        <f>+'P2 Presupuesto Aprobado-Ejec '!Q84</f>
        <v>0</v>
      </c>
      <c r="P83" s="24">
        <v>0</v>
      </c>
    </row>
    <row r="84" spans="3:16" x14ac:dyDescent="0.25">
      <c r="C84" s="8" t="s">
        <v>65</v>
      </c>
      <c r="D84" s="34">
        <v>705477.88</v>
      </c>
      <c r="E84" s="34">
        <v>41607025.289999999</v>
      </c>
      <c r="F84" s="34">
        <v>28822911.599999998</v>
      </c>
      <c r="G84" s="34">
        <v>42623102.189999998</v>
      </c>
      <c r="H84" s="34">
        <v>37398035.659999996</v>
      </c>
      <c r="I84" s="34">
        <v>36170214.400000006</v>
      </c>
      <c r="J84" s="34">
        <v>36665976.290000007</v>
      </c>
      <c r="K84" s="34">
        <v>49520515.719999999</v>
      </c>
      <c r="L84" s="34">
        <v>34092490.740000002</v>
      </c>
      <c r="M84" s="34">
        <v>42183594.07</v>
      </c>
      <c r="N84" s="34">
        <f>+'P2 Presupuesto Aprobado-Ejec '!P85</f>
        <v>71485604.859999999</v>
      </c>
      <c r="O84" s="34">
        <f>+'P2 Presupuesto Aprobado-Ejec '!Q85</f>
        <v>35618889.670000002</v>
      </c>
      <c r="P84" s="22">
        <f>+P10</f>
        <v>456893838.37</v>
      </c>
    </row>
    <row r="86" spans="3:16" ht="18.75" x14ac:dyDescent="0.25">
      <c r="C86" s="29" t="s">
        <v>104</v>
      </c>
      <c r="D86" s="30"/>
      <c r="E86" s="30"/>
    </row>
    <row r="87" spans="3:16" x14ac:dyDescent="0.25">
      <c r="C87" s="31" t="s">
        <v>105</v>
      </c>
      <c r="D87" s="32"/>
      <c r="E87" s="32"/>
    </row>
    <row r="88" spans="3:16" x14ac:dyDescent="0.25">
      <c r="C88" s="31" t="s">
        <v>106</v>
      </c>
      <c r="D88" s="32"/>
      <c r="E88" s="32"/>
    </row>
    <row r="89" spans="3:16" x14ac:dyDescent="0.25">
      <c r="C89" s="31" t="s">
        <v>107</v>
      </c>
      <c r="D89" s="32"/>
      <c r="E89" s="32"/>
    </row>
    <row r="90" spans="3:16" x14ac:dyDescent="0.25">
      <c r="C90" s="31" t="s">
        <v>108</v>
      </c>
      <c r="D90" s="32"/>
      <c r="E90" s="32"/>
    </row>
    <row r="91" spans="3:16" x14ac:dyDescent="0.25">
      <c r="C91" s="31" t="s">
        <v>109</v>
      </c>
      <c r="D91" s="32"/>
      <c r="E91" s="32"/>
    </row>
    <row r="92" spans="3:16" x14ac:dyDescent="0.25">
      <c r="C92" s="31" t="s">
        <v>110</v>
      </c>
      <c r="D92" s="32"/>
      <c r="E92" s="32"/>
    </row>
    <row r="93" spans="3:16" x14ac:dyDescent="0.25">
      <c r="C93" s="31"/>
      <c r="D93" s="32"/>
      <c r="E93" s="32"/>
    </row>
    <row r="94" spans="3:16" x14ac:dyDescent="0.25">
      <c r="C94" s="31"/>
      <c r="D94" s="32"/>
      <c r="E94" s="32"/>
    </row>
    <row r="95" spans="3:16" x14ac:dyDescent="0.25">
      <c r="C95" s="50" t="s">
        <v>111</v>
      </c>
      <c r="D95" s="50"/>
      <c r="E95" s="50"/>
    </row>
    <row r="96" spans="3:16" x14ac:dyDescent="0.25">
      <c r="C96" s="50" t="s">
        <v>103</v>
      </c>
      <c r="D96" s="50"/>
      <c r="E96" s="50"/>
    </row>
  </sheetData>
  <mergeCells count="7">
    <mergeCell ref="C95:E95"/>
    <mergeCell ref="C96:E96"/>
    <mergeCell ref="C3:R3"/>
    <mergeCell ref="C4:R4"/>
    <mergeCell ref="C5:R5"/>
    <mergeCell ref="C6:R6"/>
    <mergeCell ref="C7:R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Rosanna M. Florentino Martinez</cp:lastModifiedBy>
  <cp:lastPrinted>2022-01-05T16:00:59Z</cp:lastPrinted>
  <dcterms:created xsi:type="dcterms:W3CDTF">2021-07-29T18:58:50Z</dcterms:created>
  <dcterms:modified xsi:type="dcterms:W3CDTF">2022-01-06T12:12:50Z</dcterms:modified>
</cp:coreProperties>
</file>