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2\"/>
    </mc:Choice>
  </mc:AlternateContent>
  <xr:revisionPtr revIDLastSave="0" documentId="13_ncr:1_{FD844DDC-6985-4ABF-89E3-108D7EEB415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Hoja1" sheetId="2" r:id="rId2"/>
  </sheets>
  <definedNames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2" i="1" l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7" i="1" s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C3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7" i="2"/>
  <c r="C4" i="2"/>
  <c r="C5" i="2"/>
  <c r="C6" i="2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J62" i="1" l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R66" i="1" s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R15" i="1" s="1"/>
  <c r="G14" i="1"/>
  <c r="F14" i="1"/>
  <c r="G13" i="1"/>
  <c r="F13" i="1"/>
  <c r="R13" i="1" s="1"/>
  <c r="G12" i="1"/>
  <c r="F12" i="1"/>
  <c r="R18" i="1" l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J46" i="1"/>
  <c r="L46" i="1"/>
  <c r="M46" i="1"/>
  <c r="N46" i="1"/>
  <c r="O46" i="1"/>
  <c r="P46" i="1"/>
  <c r="Q46" i="1"/>
  <c r="F46" i="1"/>
  <c r="I37" i="1"/>
  <c r="J37" i="1"/>
  <c r="K37" i="1"/>
  <c r="L37" i="1"/>
  <c r="M37" i="1"/>
  <c r="N37" i="1"/>
  <c r="O37" i="1"/>
  <c r="P37" i="1"/>
  <c r="Q37" i="1"/>
  <c r="I27" i="1"/>
  <c r="J27" i="1"/>
  <c r="K27" i="1"/>
  <c r="M27" i="1"/>
  <c r="N27" i="1"/>
  <c r="O27" i="1"/>
  <c r="P27" i="1"/>
  <c r="Q27" i="1"/>
  <c r="F27" i="1"/>
  <c r="I17" i="1"/>
  <c r="J17" i="1"/>
  <c r="K17" i="1"/>
  <c r="L17" i="1"/>
  <c r="M17" i="1"/>
  <c r="N17" i="1"/>
  <c r="O17" i="1"/>
  <c r="P17" i="1"/>
  <c r="Q17" i="1"/>
  <c r="F17" i="1"/>
  <c r="I11" i="1"/>
  <c r="J11" i="1"/>
  <c r="K11" i="1"/>
  <c r="L11" i="1"/>
  <c r="M11" i="1"/>
  <c r="N11" i="1"/>
  <c r="O11" i="1"/>
  <c r="P11" i="1"/>
  <c r="Q11" i="1"/>
  <c r="F11" i="1"/>
  <c r="L10" i="1" l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10" i="1" s="1"/>
  <c r="R84" i="1" l="1"/>
  <c r="F84" i="1"/>
</calcChain>
</file>

<file path=xl/sharedStrings.xml><?xml version="1.0" encoding="utf-8"?>
<sst xmlns="http://schemas.openxmlformats.org/spreadsheetml/2006/main" count="206" uniqueCount="131">
  <si>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</si>
  <si>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</si>
  <si>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</si>
  <si>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</si>
  <si>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</si>
  <si>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</si>
  <si>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</si>
  <si>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</si>
  <si>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</si>
  <si>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</si>
  <si>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</si>
  <si>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</si>
  <si>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</si>
  <si>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</si>
  <si>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</si>
  <si>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</si>
  <si>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</si>
  <si>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</si>
  <si>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</si>
  <si>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</si>
  <si>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</si>
  <si>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</si>
  <si>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</si>
  <si>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</si>
  <si>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</si>
  <si>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</si>
  <si>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</si>
  <si>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</si>
  <si>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</si>
  <si>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</si>
  <si>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</si>
  <si>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</si>
  <si>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</si>
  <si>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</si>
  <si>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</si>
  <si>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</si>
  <si>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</si>
  <si>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</si>
  <si>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</si>
  <si>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</si>
  <si>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</si>
  <si>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</si>
  <si>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</si>
  <si>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</si>
  <si>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</si>
  <si>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</si>
  <si>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</si>
  <si>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</si>
  <si>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</si>
  <si>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</si>
  <si>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</si>
  <si>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</si>
  <si>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</si>
  <si>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</si>
  <si>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</si>
  <si>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</si>
  <si>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</si>
  <si>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</si>
  <si>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</si>
  <si>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</si>
  <si>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</si>
  <si>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</si>
  <si>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</si>
  <si>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</si>
  <si>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</si>
  <si>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</si>
  <si>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</si>
  <si>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</si>
  <si>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</si>
  <si>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</si>
  <si>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</si>
  <si>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</si>
  <si>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</si>
  <si>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</si>
  <si>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</si>
  <si>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</si>
  <si>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</si>
  <si>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</si>
  <si>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</si>
  <si>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</si>
  <si>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</si>
  <si>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</si>
  <si>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</si>
  <si>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</si>
  <si>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</si>
  <si>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</si>
  <si>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</si>
  <si>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</si>
  <si>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</si>
  <si>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</si>
  <si>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</si>
  <si>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</si>
  <si>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</si>
  <si>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</si>
  <si>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</si>
  <si>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</si>
  <si>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</si>
  <si>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</si>
  <si>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</si>
  <si>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</si>
  <si>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</si>
  <si>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</si>
  <si>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</si>
  <si>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</si>
  <si>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</si>
  <si>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</si>
  <si>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</si>
  <si>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</si>
  <si>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</si>
  <si>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</si>
  <si>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</si>
  <si>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</si>
  <si>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</si>
  <si>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</si>
  <si>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</si>
  <si>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</si>
  <si>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</si>
  <si>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</si>
  <si>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</si>
  <si>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</si>
  <si>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</si>
  <si>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</si>
  <si>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</si>
  <si>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</si>
  <si>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</si>
  <si>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</si>
  <si>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</si>
  <si>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</si>
  <si>
    <t>2022/05 - Mayo</t>
  </si>
  <si>
    <t>2022/06 - Junio</t>
  </si>
  <si>
    <t>2022/07 -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</si>
</sst>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67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/>
    <xf numFmtId="0" fontId="2" fillId="2" borderId="5" xfId="0" applyFont="1" applyFill="1" applyBorder="1" applyAlignment="1">
      <alignment vertical="center"/>
    </xf>
    <xf numFmtId="43" fontId="2" fillId="2" borderId="5" xfId="1" applyFont="1" applyFill="1" applyBorder="1"/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43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43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43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3" fillId="0" borderId="4" xfId="0" applyNumberFormat="1" applyFont="1" applyBorder="1" applyProtection="1">
      <protection hidden="1"/>
    </xf>
    <xf numFmtId="43" fontId="2" fillId="2" borderId="5" xfId="0" applyNumberFormat="1" applyFont="1" applyFill="1" applyBorder="1"/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indent="2"/>
    </xf>
    <xf numFmtId="43" fontId="3" fillId="0" borderId="0" xfId="1" applyFont="1" applyAlignment="1">
      <alignment horizontal="left" indent="1"/>
    </xf>
    <xf numFmtId="43" fontId="3" fillId="0" borderId="4" xfId="1" applyFont="1" applyBorder="1" applyAlignment="1">
      <alignment horizontal="left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3" fontId="1" fillId="0" borderId="0" xfId="1" applyFont="1"/>
    <xf numFmtId="0" fontId="1" fillId="0" borderId="0" xfId="0" applyFont="1"/>
    <xf numFmtId="43" fontId="1" fillId="0" borderId="0" xfId="0" applyNumberFormat="1" applyFont="1"/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3" fontId="13" fillId="5" borderId="6" xfId="1" applyFont="1" applyFill="1" applyBorder="1" applyAlignment="1">
      <alignment horizontal="left" vertical="center" wrapText="1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2" fillId="4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3" fillId="5" borderId="6" xfId="0" applyNumberFormat="1" applyFont="1" applyFill="1" applyBorder="1" applyAlignment="1">
      <alignment horizontal="left" wrapText="1"/>
    </xf>
    <xf numFmtId="49" fontId="13" fillId="5" borderId="6" xfId="0" applyNumberFormat="1" applyFont="1" applyFill="1" applyBorder="1" applyAlignment="1">
      <alignment horizontal="center" vertical="center" wrapText="1"/>
    </xf>
    <xf numFmtId="43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Comma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8"/>
  <sheetViews>
    <sheetView showGridLines="0" tabSelected="1" zoomScaleNormal="100" zoomScaleSheetLayoutView="100" workbookViewId="0">
      <selection activeCell="L62" sqref="L62"/>
    </sheetView>
  </sheetViews>
  <sheetFormatPr defaultColWidth="11.42578125" defaultRowHeight="15" x14ac:dyDescent="0.25"/>
  <cols>
    <col min="1" max="2" width="3.7109375" customWidth="1"/>
    <col min="3" max="3" width="87.28515625" customWidth="1"/>
    <col min="4" max="4" width="18" style="10" customWidth="1"/>
    <col min="5" max="5" width="17.85546875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18" ht="28.5" customHeight="1" x14ac:dyDescent="0.25">
      <c r="C3" s="57" t="s">
        <v>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3:18" ht="21" customHeight="1" x14ac:dyDescent="0.25">
      <c r="C4" s="59" t="s">
        <v>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3:18" ht="15.75" x14ac:dyDescent="0.25">
      <c r="C5" s="61" t="s">
        <v>98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3:18" ht="15.75" customHeight="1" x14ac:dyDescent="0.25">
      <c r="C6" s="55" t="s">
        <v>2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3:18" ht="15.75" customHeight="1" x14ac:dyDescent="0.25">
      <c r="C7" s="56" t="s">
        <v>3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3:18" x14ac:dyDescent="0.25">
      <c r="H8" s="30"/>
      <c r="K8" s="49"/>
    </row>
    <row r="9" spans="3:18" s="32" customFormat="1" ht="42" customHeight="1" x14ac:dyDescent="0.25">
      <c r="C9" s="31" t="s">
        <v>4</v>
      </c>
      <c r="D9" s="34" t="s">
        <v>122</v>
      </c>
      <c r="E9" s="34" t="s">
        <v>123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18" s="20" customFormat="1" x14ac:dyDescent="0.25">
      <c r="C10" s="17" t="s">
        <v>18</v>
      </c>
      <c r="D10" s="18">
        <f t="shared" ref="D10:E10" si="0">+D11+D17+D27+D37+D46+D53+D63+D75+D67+D71</f>
        <v>595209094</v>
      </c>
      <c r="E10" s="18">
        <f t="shared" si="0"/>
        <v>647209094</v>
      </c>
      <c r="F10" s="18">
        <f>+F11+F17+F27+F37+F46+F53+F63+F75+F67+F71</f>
        <v>19798829.41</v>
      </c>
      <c r="G10" s="18">
        <f>+G11+G17+G27+G37+G46+G53+G63+G75+G67+G71</f>
        <v>32099128.52</v>
      </c>
      <c r="H10" s="18">
        <f>+H11+H17+H27+H37+H46+H53+H63+H75+H67+H71</f>
        <v>45945486.649999999</v>
      </c>
      <c r="I10" s="18">
        <f t="shared" ref="I10:M10" si="1">+I11+I17+I27+I37+I46+I53+I63+I75+I67+I71</f>
        <v>52478990.61999999</v>
      </c>
      <c r="J10" s="18">
        <f>+J11+J17+J27+J37+J46+J53+J63+J75+J67+J71</f>
        <v>36870910.939999998</v>
      </c>
      <c r="K10" s="18">
        <f t="shared" si="1"/>
        <v>51275949.979999989</v>
      </c>
      <c r="L10" s="18">
        <f>+L11+L17+L27+L37+L46+L53+L63+L75+L67+L71</f>
        <v>39174353.309999995</v>
      </c>
      <c r="M10" s="18">
        <f t="shared" si="1"/>
        <v>0</v>
      </c>
      <c r="N10" s="18"/>
      <c r="O10" s="18"/>
      <c r="P10" s="18"/>
      <c r="Q10" s="19"/>
      <c r="R10" s="28">
        <f>SUM(F10:Q10)</f>
        <v>277643649.42999995</v>
      </c>
    </row>
    <row r="11" spans="3:18" s="23" customFormat="1" x14ac:dyDescent="0.25">
      <c r="C11" s="21" t="s">
        <v>19</v>
      </c>
      <c r="D11" s="22">
        <f t="shared" ref="D11:E11" si="2">SUM(D12:D16)</f>
        <v>393694612</v>
      </c>
      <c r="E11" s="22">
        <f t="shared" si="2"/>
        <v>402035217.32999998</v>
      </c>
      <c r="F11" s="22">
        <f>SUM(F12:F16)</f>
        <v>19798829.41</v>
      </c>
      <c r="G11" s="22">
        <f>SUM(G12:G16)</f>
        <v>23859308.34</v>
      </c>
      <c r="H11" s="22">
        <f>SUM(H12:H16)</f>
        <v>37246454.009999998</v>
      </c>
      <c r="I11" s="22">
        <f t="shared" ref="I11:Q11" si="3">SUM(I12:I16)</f>
        <v>49848872.709999993</v>
      </c>
      <c r="J11" s="22">
        <f t="shared" si="3"/>
        <v>26596231.990000002</v>
      </c>
      <c r="K11" s="22">
        <f t="shared" si="3"/>
        <v>33433639.18</v>
      </c>
      <c r="L11" s="22">
        <f t="shared" si="3"/>
        <v>32274617.59</v>
      </c>
      <c r="M11" s="22">
        <f t="shared" si="3"/>
        <v>0</v>
      </c>
      <c r="N11" s="22">
        <f t="shared" si="3"/>
        <v>0</v>
      </c>
      <c r="O11" s="22">
        <f t="shared" si="3"/>
        <v>0</v>
      </c>
      <c r="P11" s="22">
        <f t="shared" si="3"/>
        <v>0</v>
      </c>
      <c r="Q11" s="22">
        <f t="shared" si="3"/>
        <v>0</v>
      </c>
      <c r="R11" s="24">
        <f t="shared" ref="R11:R41" si="4">SUM(F11:Q11)</f>
        <v>223057953.22999999</v>
      </c>
    </row>
    <row r="12" spans="3:18" x14ac:dyDescent="0.25">
      <c r="C12" s="9" t="s">
        <v>20</v>
      </c>
      <c r="D12" s="35">
        <v>323408774</v>
      </c>
      <c r="E12" s="35">
        <v>324951828.25</v>
      </c>
      <c r="F12" s="40">
        <f>+SUMIFS(Hoja1!$D$3:$D$44,Hoja1!$B$3:$B$44,C12)</f>
        <v>17011397.18</v>
      </c>
      <c r="G12" s="40">
        <f>+SUMIFS(Hoja1!$E$3:$E$44,Hoja1!$B$3:$B$44,C12)</f>
        <v>20363464.879999999</v>
      </c>
      <c r="H12" s="40">
        <f>+SUMIFS(Hoja1!$F$3:$F$44,Hoja1!$B$3:$B$44,C12)</f>
        <v>32143720.129999999</v>
      </c>
      <c r="I12" s="40">
        <f>+SUMIFS(Hoja1!$G$3:$G$44,Hoja1!$B$3:$B$44,C12)</f>
        <v>30585858.73</v>
      </c>
      <c r="J12" s="40">
        <f>+SUMIFS(Hoja1!$H$3:$H$44,Hoja1!$B$3:$B$44,C12)</f>
        <v>21366523.260000002</v>
      </c>
      <c r="K12" s="40">
        <f>+SUMIFS(Hoja1!$I$3:$I$44,Hoja1!$B$3:$B$44,C12)</f>
        <v>28529817.120000001</v>
      </c>
      <c r="L12" s="40">
        <f>+SUMIFS(Hoja1!$J$3:$J$44,Hoja1!$B$3:$B$44,C12)</f>
        <v>27440552.66</v>
      </c>
      <c r="M12" s="40"/>
      <c r="N12" s="40"/>
      <c r="O12" s="40"/>
      <c r="P12" s="40"/>
      <c r="Q12" s="41"/>
      <c r="R12" s="42">
        <f t="shared" si="4"/>
        <v>177441333.96000001</v>
      </c>
    </row>
    <row r="13" spans="3:18" x14ac:dyDescent="0.25">
      <c r="C13" s="9" t="s">
        <v>21</v>
      </c>
      <c r="D13" s="10">
        <v>31271150</v>
      </c>
      <c r="E13" s="10">
        <v>31921150</v>
      </c>
      <c r="F13" s="40">
        <f>+SUMIFS(Hoja1!$D$3:$D$44,Hoja1!$B$3:$B$44,C13)</f>
        <v>200231.77</v>
      </c>
      <c r="G13" s="40">
        <f>+SUMIFS(Hoja1!$E$3:$E$44,Hoja1!$B$3:$B$44,C13)</f>
        <v>414663.82</v>
      </c>
      <c r="H13" s="40">
        <f>+SUMIFS(Hoja1!$F$3:$F$44,Hoja1!$B$3:$B$44,C13)</f>
        <v>340377.42</v>
      </c>
      <c r="I13" s="40">
        <f>+SUMIFS(Hoja1!$G$3:$G$44,Hoja1!$B$3:$B$44,C13)</f>
        <v>14627833.02</v>
      </c>
      <c r="J13" s="40">
        <f>+SUMIFS(Hoja1!$H$3:$H$44,Hoja1!$B$3:$B$44,C13)</f>
        <v>1981338.85</v>
      </c>
      <c r="K13" s="40">
        <f>+SUMIFS(Hoja1!$I$3:$I$44,Hoja1!$B$3:$B$44,C13)</f>
        <v>715970.34</v>
      </c>
      <c r="L13" s="40">
        <f>+SUMIFS(Hoja1!$J$3:$J$44,Hoja1!$B$3:$B$44,C13)</f>
        <v>666495.87</v>
      </c>
      <c r="M13" s="40"/>
      <c r="N13" s="40"/>
      <c r="O13" s="40"/>
      <c r="P13" s="40"/>
      <c r="Q13" s="41"/>
      <c r="R13" s="42">
        <f t="shared" si="4"/>
        <v>18946911.09</v>
      </c>
    </row>
    <row r="14" spans="3:18" x14ac:dyDescent="0.25">
      <c r="C14" s="9" t="s">
        <v>22</v>
      </c>
      <c r="D14" s="35">
        <v>0</v>
      </c>
      <c r="E14" s="35">
        <v>400000</v>
      </c>
      <c r="F14" s="40">
        <f>+SUMIFS(Hoja1!$D$3:$D$44,Hoja1!$B$3:$B$44,C14)</f>
        <v>0</v>
      </c>
      <c r="G14" s="40">
        <f>+SUMIFS(Hoja1!$E$3:$E$44,Hoja1!$B$3:$B$44,C14)</f>
        <v>0</v>
      </c>
      <c r="H14" s="40">
        <f>+SUMIFS(Hoja1!$F$3:$F$44,Hoja1!$B$3:$B$44,C14)</f>
        <v>9635.84</v>
      </c>
      <c r="I14" s="40">
        <f>+SUMIFS(Hoja1!$G$3:$G$44,Hoja1!$B$3:$B$44,C14)</f>
        <v>-9635.84</v>
      </c>
      <c r="J14" s="40">
        <f>+SUMIFS(Hoja1!$H$3:$H$44,Hoja1!$B$3:$B$44,C14)</f>
        <v>0</v>
      </c>
      <c r="K14" s="40">
        <f>+SUMIFS(Hoja1!$I$3:$I$44,Hoja1!$B$3:$B$44,C14)</f>
        <v>0</v>
      </c>
      <c r="L14" s="40">
        <f>+SUMIFS(Hoja1!$J$3:$J$44,Hoja1!$B$3:$B$44,C14)</f>
        <v>0</v>
      </c>
      <c r="M14" s="40"/>
      <c r="N14" s="40"/>
      <c r="O14" s="40"/>
      <c r="P14" s="40"/>
      <c r="Q14" s="41"/>
      <c r="R14" s="42">
        <f t="shared" si="4"/>
        <v>0</v>
      </c>
    </row>
    <row r="15" spans="3:18" x14ac:dyDescent="0.25">
      <c r="C15" s="9" t="s">
        <v>23</v>
      </c>
      <c r="D15" s="35">
        <v>100000</v>
      </c>
      <c r="E15" s="35">
        <v>100000</v>
      </c>
      <c r="F15" s="40">
        <f>+SUMIFS(Hoja1!$D$3:$D$44,Hoja1!$B$3:$B$44,C15)</f>
        <v>0</v>
      </c>
      <c r="G15" s="40">
        <f>+SUMIFS(Hoja1!$E$3:$E$44,Hoja1!$B$3:$B$44,C15)</f>
        <v>35000</v>
      </c>
      <c r="H15" s="40">
        <f>+SUMIFS(Hoja1!$F$3:$F$44,Hoja1!$B$3:$B$44,C15)</f>
        <v>0</v>
      </c>
      <c r="I15" s="40">
        <f>+SUMIFS(Hoja1!$G$3:$G$44,Hoja1!$B$3:$B$44,C15)</f>
        <v>0</v>
      </c>
      <c r="J15" s="40">
        <f>+SUMIFS(Hoja1!$H$3:$H$44,Hoja1!$B$3:$B$44,C15)</f>
        <v>0</v>
      </c>
      <c r="K15" s="40">
        <f>+SUMIFS(Hoja1!$I$3:$I$44,Hoja1!$B$3:$B$44,C15)</f>
        <v>0</v>
      </c>
      <c r="L15" s="40">
        <f>+SUMIFS(Hoja1!$J$3:$J$44,Hoja1!$B$3:$B$44,C15)</f>
        <v>0</v>
      </c>
      <c r="M15" s="40"/>
      <c r="N15" s="40"/>
      <c r="O15" s="40"/>
      <c r="P15" s="40"/>
      <c r="Q15" s="41"/>
      <c r="R15" s="42">
        <f t="shared" si="4"/>
        <v>35000</v>
      </c>
    </row>
    <row r="16" spans="3:18" x14ac:dyDescent="0.25">
      <c r="C16" s="9" t="s">
        <v>24</v>
      </c>
      <c r="D16" s="33">
        <v>38914688</v>
      </c>
      <c r="E16" s="35">
        <v>44662239.079999998</v>
      </c>
      <c r="F16" s="40">
        <f>+SUMIFS(Hoja1!$D$3:$D$44,Hoja1!$B$3:$B$44,C16)</f>
        <v>2587200.46</v>
      </c>
      <c r="G16" s="40">
        <f>+SUMIFS(Hoja1!$E$3:$E$44,Hoja1!$B$3:$B$44,C16)</f>
        <v>3046179.64</v>
      </c>
      <c r="H16" s="40">
        <f>+SUMIFS(Hoja1!$F$3:$F$44,Hoja1!$B$3:$B$44,C16)</f>
        <v>4752720.62</v>
      </c>
      <c r="I16" s="40">
        <f>+SUMIFS(Hoja1!$G$3:$G$44,Hoja1!$B$3:$B$44,C16)</f>
        <v>4644816.8</v>
      </c>
      <c r="J16" s="40">
        <f>+SUMIFS(Hoja1!$H$3:$H$44,Hoja1!$B$3:$B$44,C16)</f>
        <v>3248369.88</v>
      </c>
      <c r="K16" s="40">
        <f>+SUMIFS(Hoja1!$I$3:$I$44,Hoja1!$B$3:$B$44,C16)</f>
        <v>4187851.72</v>
      </c>
      <c r="L16" s="40">
        <f>+SUMIFS(Hoja1!$J$3:$J$44,Hoja1!$B$3:$B$44,C16)</f>
        <v>4167569.06</v>
      </c>
      <c r="M16" s="40"/>
      <c r="N16" s="40"/>
      <c r="O16" s="40"/>
      <c r="P16" s="40"/>
      <c r="Q16" s="41"/>
      <c r="R16" s="42">
        <f t="shared" si="4"/>
        <v>26634708.179999996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130759057</v>
      </c>
      <c r="F17" s="7">
        <f>SUM(F18:F26)</f>
        <v>0</v>
      </c>
      <c r="G17" s="7">
        <f>SUM(G18:G26)</f>
        <v>6851244.5499999998</v>
      </c>
      <c r="H17" s="7">
        <f>SUM(H18:H26)</f>
        <v>5426130.79</v>
      </c>
      <c r="I17" s="7">
        <f t="shared" ref="I17:Q17" si="6">SUM(I18:I26)</f>
        <v>1932464.25</v>
      </c>
      <c r="J17" s="7">
        <f t="shared" si="6"/>
        <v>5450149.7000000002</v>
      </c>
      <c r="K17" s="7">
        <f t="shared" si="6"/>
        <v>5169620.9399999995</v>
      </c>
      <c r="L17" s="7">
        <f t="shared" si="6"/>
        <v>4373597.6300000008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42">
        <f t="shared" si="4"/>
        <v>29203207.859999999</v>
      </c>
    </row>
    <row r="18" spans="3:18" x14ac:dyDescent="0.25">
      <c r="C18" s="9" t="s">
        <v>26</v>
      </c>
      <c r="D18" s="33">
        <v>23713450</v>
      </c>
      <c r="E18" s="33">
        <v>23763450</v>
      </c>
      <c r="F18" s="40">
        <f>+SUMIFS(Hoja1!$D$3:$D$44,Hoja1!$B$3:$B$44,C18)</f>
        <v>0</v>
      </c>
      <c r="G18" s="40">
        <f>+SUMIFS(Hoja1!$E$3:$E$44,Hoja1!$B$3:$B$44,C18)</f>
        <v>3106460.8</v>
      </c>
      <c r="H18" s="40">
        <f>+SUMIFS(Hoja1!$F$3:$F$44,Hoja1!$B$3:$B$44,C18)</f>
        <v>1657736.98</v>
      </c>
      <c r="I18" s="40">
        <f>+SUMIFS(Hoja1!$G$3:$G$44,Hoja1!$B$3:$B$44,C18)</f>
        <v>1725599.44</v>
      </c>
      <c r="J18" s="40">
        <f>+SUMIFS(Hoja1!$H$3:$H$44,Hoja1!$B$3:$B$44,C18)</f>
        <v>2232695.4500000002</v>
      </c>
      <c r="K18" s="40">
        <f>+SUMIFS(Hoja1!$I$3:$I$44,Hoja1!$B$3:$B$44,C18)</f>
        <v>2198597.09</v>
      </c>
      <c r="L18" s="40">
        <f>+SUMIFS(Hoja1!$J$3:$J$44,Hoja1!$B$3:$B$44,C18)</f>
        <v>2322063.79</v>
      </c>
      <c r="M18" s="40"/>
      <c r="N18" s="40"/>
      <c r="O18" s="40"/>
      <c r="P18" s="40"/>
      <c r="Q18" s="41"/>
      <c r="R18" s="42">
        <f t="shared" si="4"/>
        <v>13243153.549999997</v>
      </c>
    </row>
    <row r="19" spans="3:18" x14ac:dyDescent="0.25">
      <c r="C19" s="9" t="s">
        <v>27</v>
      </c>
      <c r="D19" s="35">
        <v>5000000</v>
      </c>
      <c r="E19" s="35">
        <v>6000000</v>
      </c>
      <c r="F19" s="40">
        <f>+SUMIFS(Hoja1!$D$3:$D$44,Hoja1!$B$3:$B$44,C19)</f>
        <v>0</v>
      </c>
      <c r="G19" s="40">
        <f>+SUMIFS(Hoja1!$E$3:$E$44,Hoja1!$B$3:$B$44,C19)</f>
        <v>1838880</v>
      </c>
      <c r="H19" s="40">
        <f>+SUMIFS(Hoja1!$F$3:$F$44,Hoja1!$B$3:$B$44,C19)</f>
        <v>308161.13</v>
      </c>
      <c r="I19" s="40">
        <f>+SUMIFS(Hoja1!$G$3:$G$44,Hoja1!$B$3:$B$44,C19)</f>
        <v>0</v>
      </c>
      <c r="J19" s="40">
        <f>+SUMIFS(Hoja1!$H$3:$H$44,Hoja1!$B$3:$B$44,C19)</f>
        <v>181181.46</v>
      </c>
      <c r="K19" s="40">
        <f>+SUMIFS(Hoja1!$I$3:$I$44,Hoja1!$B$3:$B$44,C19)</f>
        <v>831096.77</v>
      </c>
      <c r="L19" s="40">
        <f>+SUMIFS(Hoja1!$J$3:$J$44,Hoja1!$B$3:$B$44,C19)</f>
        <v>418597.45</v>
      </c>
      <c r="M19" s="40"/>
      <c r="N19" s="40"/>
      <c r="O19" s="40"/>
      <c r="P19" s="40"/>
      <c r="Q19" s="41"/>
      <c r="R19" s="42">
        <f t="shared" si="4"/>
        <v>3577916.81</v>
      </c>
    </row>
    <row r="20" spans="3:18" x14ac:dyDescent="0.25">
      <c r="C20" s="9" t="s">
        <v>28</v>
      </c>
      <c r="D20" s="35">
        <v>1000000</v>
      </c>
      <c r="E20" s="35">
        <v>1000000</v>
      </c>
      <c r="F20" s="40">
        <f>+SUMIFS(Hoja1!$D$3:$D$44,Hoja1!$B$3:$B$44,C20)</f>
        <v>0</v>
      </c>
      <c r="G20" s="40">
        <f>+SUMIFS(Hoja1!$E$3:$E$44,Hoja1!$B$3:$B$44,C20)</f>
        <v>0</v>
      </c>
      <c r="H20" s="40">
        <f>+SUMIFS(Hoja1!$F$3:$F$44,Hoja1!$B$3:$B$44,C20)</f>
        <v>142294.39999999999</v>
      </c>
      <c r="I20" s="40">
        <f>+SUMIFS(Hoja1!$G$3:$G$44,Hoja1!$B$3:$B$44,C20)</f>
        <v>0</v>
      </c>
      <c r="J20" s="40">
        <f>+SUMIFS(Hoja1!$H$3:$H$44,Hoja1!$B$3:$B$44,C20)</f>
        <v>83350</v>
      </c>
      <c r="K20" s="40">
        <f>+SUMIFS(Hoja1!$I$3:$I$44,Hoja1!$B$3:$B$44,C20)</f>
        <v>0</v>
      </c>
      <c r="L20" s="40">
        <f>+SUMIFS(Hoja1!$J$3:$J$44,Hoja1!$B$3:$B$44,C20)</f>
        <v>0</v>
      </c>
      <c r="M20" s="40"/>
      <c r="N20" s="40"/>
      <c r="O20" s="40"/>
      <c r="P20" s="40"/>
      <c r="Q20" s="41"/>
      <c r="R20" s="42">
        <f t="shared" si="4"/>
        <v>225644.4</v>
      </c>
    </row>
    <row r="21" spans="3:18" x14ac:dyDescent="0.25">
      <c r="C21" s="9" t="s">
        <v>29</v>
      </c>
      <c r="D21" s="35">
        <v>1300000</v>
      </c>
      <c r="E21" s="35">
        <v>1300000</v>
      </c>
      <c r="F21" s="40">
        <f>+SUMIFS(Hoja1!$D$3:$D$44,Hoja1!$B$3:$B$44,C21)</f>
        <v>0</v>
      </c>
      <c r="G21" s="40">
        <f>+SUMIFS(Hoja1!$E$3:$E$44,Hoja1!$B$3:$B$44,C21)</f>
        <v>300000</v>
      </c>
      <c r="H21" s="40">
        <f>+SUMIFS(Hoja1!$F$3:$F$44,Hoja1!$B$3:$B$44,C21)</f>
        <v>84063</v>
      </c>
      <c r="I21" s="40">
        <f>+SUMIFS(Hoja1!$G$3:$G$44,Hoja1!$B$3:$B$44,C21)</f>
        <v>0</v>
      </c>
      <c r="J21" s="40">
        <f>+SUMIFS(Hoja1!$H$3:$H$44,Hoja1!$B$3:$B$44,C21)</f>
        <v>0</v>
      </c>
      <c r="K21" s="40">
        <f>+SUMIFS(Hoja1!$I$3:$I$44,Hoja1!$B$3:$B$44,C21)</f>
        <v>0</v>
      </c>
      <c r="L21" s="40">
        <f>+SUMIFS(Hoja1!$J$3:$J$44,Hoja1!$B$3:$B$44,C21)</f>
        <v>300000</v>
      </c>
      <c r="M21" s="40"/>
      <c r="N21" s="40"/>
      <c r="O21" s="40"/>
      <c r="P21" s="40"/>
      <c r="Q21" s="41"/>
      <c r="R21" s="42">
        <f t="shared" si="4"/>
        <v>684063</v>
      </c>
    </row>
    <row r="22" spans="3:18" x14ac:dyDescent="0.25">
      <c r="C22" s="9" t="s">
        <v>30</v>
      </c>
      <c r="D22" s="33">
        <v>28659378</v>
      </c>
      <c r="E22" s="33">
        <v>45306178</v>
      </c>
      <c r="F22" s="40">
        <f>+SUMIFS(Hoja1!$D$3:$D$44,Hoja1!$B$3:$B$44,C22)</f>
        <v>0</v>
      </c>
      <c r="G22" s="40">
        <f>+SUMIFS(Hoja1!$E$3:$E$44,Hoja1!$B$3:$B$44,C22)</f>
        <v>944050.32</v>
      </c>
      <c r="H22" s="40">
        <f>+SUMIFS(Hoja1!$F$3:$F$44,Hoja1!$B$3:$B$44,C22)</f>
        <v>537048.53</v>
      </c>
      <c r="I22" s="40">
        <f>+SUMIFS(Hoja1!$G$3:$G$44,Hoja1!$B$3:$B$44,C22)</f>
        <v>0</v>
      </c>
      <c r="J22" s="40">
        <f>+SUMIFS(Hoja1!$H$3:$H$44,Hoja1!$B$3:$B$44,C22)</f>
        <v>814326.82</v>
      </c>
      <c r="K22" s="40">
        <f>+SUMIFS(Hoja1!$I$3:$I$44,Hoja1!$B$3:$B$44,C22)</f>
        <v>0</v>
      </c>
      <c r="L22" s="40">
        <f>+SUMIFS(Hoja1!$J$3:$J$44,Hoja1!$B$3:$B$44,C22)</f>
        <v>344970.16</v>
      </c>
      <c r="M22" s="40"/>
      <c r="N22" s="40"/>
      <c r="O22" s="40"/>
      <c r="P22" s="40"/>
      <c r="Q22" s="41"/>
      <c r="R22" s="42">
        <f t="shared" si="4"/>
        <v>2640395.83</v>
      </c>
    </row>
    <row r="23" spans="3:18" x14ac:dyDescent="0.25">
      <c r="C23" s="9" t="s">
        <v>31</v>
      </c>
      <c r="D23" s="33">
        <v>5994229</v>
      </c>
      <c r="E23" s="33">
        <v>5994229</v>
      </c>
      <c r="F23" s="40">
        <f>+SUMIFS(Hoja1!$D$3:$D$44,Hoja1!$B$3:$B$44,C23)</f>
        <v>0</v>
      </c>
      <c r="G23" s="40">
        <f>+SUMIFS(Hoja1!$E$3:$E$44,Hoja1!$B$3:$B$44,C23)</f>
        <v>459294.84</v>
      </c>
      <c r="H23" s="40">
        <f>+SUMIFS(Hoja1!$F$3:$F$44,Hoja1!$B$3:$B$44,C23)</f>
        <v>230814.9</v>
      </c>
      <c r="I23" s="40">
        <f>+SUMIFS(Hoja1!$G$3:$G$44,Hoja1!$B$3:$B$44,C23)</f>
        <v>206864.81</v>
      </c>
      <c r="J23" s="40">
        <f>+SUMIFS(Hoja1!$H$3:$H$44,Hoja1!$B$3:$B$44,C23)</f>
        <v>1051600.6000000001</v>
      </c>
      <c r="K23" s="40">
        <f>+SUMIFS(Hoja1!$I$3:$I$44,Hoja1!$B$3:$B$44,C23)</f>
        <v>1055658.96</v>
      </c>
      <c r="L23" s="40">
        <f>+SUMIFS(Hoja1!$J$3:$J$44,Hoja1!$B$3:$B$44,C23)</f>
        <v>258502.79</v>
      </c>
      <c r="M23" s="40"/>
      <c r="N23" s="40"/>
      <c r="O23" s="40"/>
      <c r="P23" s="40"/>
      <c r="Q23" s="41"/>
      <c r="R23" s="42">
        <f t="shared" si="4"/>
        <v>3262736.9000000004</v>
      </c>
    </row>
    <row r="24" spans="3:18" x14ac:dyDescent="0.25">
      <c r="C24" s="9" t="s">
        <v>32</v>
      </c>
      <c r="D24" s="33">
        <v>14500000</v>
      </c>
      <c r="E24" s="33">
        <v>31600000</v>
      </c>
      <c r="F24" s="40">
        <f>+SUMIFS(Hoja1!$D$3:$D$44,Hoja1!$B$3:$B$44,C24)</f>
        <v>0</v>
      </c>
      <c r="G24" s="40">
        <f>+SUMIFS(Hoja1!$E$3:$E$44,Hoja1!$B$3:$B$44,C24)</f>
        <v>0</v>
      </c>
      <c r="H24" s="40">
        <f>+SUMIFS(Hoja1!$F$3:$F$44,Hoja1!$B$3:$B$44,C24)</f>
        <v>760954.49</v>
      </c>
      <c r="I24" s="40">
        <f>+SUMIFS(Hoja1!$G$3:$G$44,Hoja1!$B$3:$B$44,C24)</f>
        <v>0</v>
      </c>
      <c r="J24" s="40">
        <f>+SUMIFS(Hoja1!$H$3:$H$44,Hoja1!$B$3:$B$44,C24)</f>
        <v>40474</v>
      </c>
      <c r="K24" s="40">
        <f>+SUMIFS(Hoja1!$I$3:$I$44,Hoja1!$B$3:$B$44,C24)</f>
        <v>833369.12</v>
      </c>
      <c r="L24" s="40">
        <f>+SUMIFS(Hoja1!$J$3:$J$44,Hoja1!$B$3:$B$44,C24)</f>
        <v>162751.5</v>
      </c>
      <c r="M24" s="40"/>
      <c r="N24" s="40"/>
      <c r="O24" s="40"/>
      <c r="P24" s="40"/>
      <c r="Q24" s="41"/>
      <c r="R24" s="42">
        <f t="shared" si="4"/>
        <v>1797549.1099999999</v>
      </c>
    </row>
    <row r="25" spans="3:18" x14ac:dyDescent="0.25">
      <c r="C25" s="9" t="s">
        <v>33</v>
      </c>
      <c r="D25" s="35">
        <v>46000000</v>
      </c>
      <c r="E25" s="35">
        <v>13795200</v>
      </c>
      <c r="F25" s="40">
        <f>+SUMIFS(Hoja1!$D$3:$D$44,Hoja1!$B$3:$B$44,C25)</f>
        <v>0</v>
      </c>
      <c r="G25" s="40">
        <f>+SUMIFS(Hoja1!$E$3:$E$44,Hoja1!$B$3:$B$44,C25)</f>
        <v>202558.59</v>
      </c>
      <c r="H25" s="40">
        <f>+SUMIFS(Hoja1!$F$3:$F$44,Hoja1!$B$3:$B$44,C25)</f>
        <v>1689304.36</v>
      </c>
      <c r="I25" s="40">
        <f>+SUMIFS(Hoja1!$G$3:$G$44,Hoja1!$B$3:$B$44,C25)</f>
        <v>0</v>
      </c>
      <c r="J25" s="40">
        <f>+SUMIFS(Hoja1!$H$3:$H$44,Hoja1!$B$3:$B$44,C25)</f>
        <v>1046521.37</v>
      </c>
      <c r="K25" s="40">
        <f>+SUMIFS(Hoja1!$I$3:$I$44,Hoja1!$B$3:$B$44,C25)</f>
        <v>229895</v>
      </c>
      <c r="L25" s="40">
        <f>+SUMIFS(Hoja1!$J$3:$J$44,Hoja1!$B$3:$B$44,C25)</f>
        <v>566711.93999999994</v>
      </c>
      <c r="M25" s="40"/>
      <c r="N25" s="40"/>
      <c r="O25" s="40"/>
      <c r="P25" s="40"/>
      <c r="Q25" s="41"/>
      <c r="R25" s="42">
        <f t="shared" si="4"/>
        <v>3734991.2600000002</v>
      </c>
    </row>
    <row r="26" spans="3:18" x14ac:dyDescent="0.25">
      <c r="C26" s="9" t="s">
        <v>34</v>
      </c>
      <c r="D26" s="35">
        <v>1000000</v>
      </c>
      <c r="E26" s="35">
        <v>2000000</v>
      </c>
      <c r="F26" s="40">
        <f>+SUMIFS(Hoja1!$D$3:$D$44,Hoja1!$B$3:$B$44,C26)</f>
        <v>0</v>
      </c>
      <c r="G26" s="40">
        <f>+SUMIFS(Hoja1!$E$3:$E$44,Hoja1!$B$3:$B$44,C26)</f>
        <v>0</v>
      </c>
      <c r="H26" s="40">
        <f>+SUMIFS(Hoja1!$F$3:$F$44,Hoja1!$B$3:$B$44,C26)</f>
        <v>15753</v>
      </c>
      <c r="I26" s="40">
        <f>+SUMIFS(Hoja1!$G$3:$G$44,Hoja1!$B$3:$B$44,C26)</f>
        <v>0</v>
      </c>
      <c r="J26" s="40">
        <f>+SUMIFS(Hoja1!$H$3:$H$44,Hoja1!$B$3:$B$44,C26)</f>
        <v>0</v>
      </c>
      <c r="K26" s="40">
        <f>+SUMIFS(Hoja1!$I$3:$I$44,Hoja1!$B$3:$B$44,C26)</f>
        <v>21004</v>
      </c>
      <c r="L26" s="40">
        <f>+SUMIFS(Hoja1!$J$3:$J$44,Hoja1!$B$3:$B$44,C26)</f>
        <v>0</v>
      </c>
      <c r="M26" s="40"/>
      <c r="N26" s="40"/>
      <c r="O26" s="40"/>
      <c r="P26" s="40"/>
      <c r="Q26" s="41"/>
      <c r="R26" s="42">
        <f t="shared" si="4"/>
        <v>36757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64952639.670000002</v>
      </c>
      <c r="F27" s="7">
        <f>SUM(F28:F36)</f>
        <v>0</v>
      </c>
      <c r="G27" s="7">
        <f>SUM(G28:G36)</f>
        <v>1347726.1500000001</v>
      </c>
      <c r="H27" s="7">
        <f>SUM(H28:H36)</f>
        <v>794540.53</v>
      </c>
      <c r="I27" s="7">
        <f t="shared" ref="I27:Q27" si="8">SUM(I28:I36)</f>
        <v>637653.66</v>
      </c>
      <c r="J27" s="7">
        <f t="shared" si="8"/>
        <v>4075228.7</v>
      </c>
      <c r="K27" s="7">
        <f t="shared" si="8"/>
        <v>3157666.59</v>
      </c>
      <c r="L27" s="7">
        <f t="shared" si="8"/>
        <v>550459.24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42">
        <f t="shared" si="4"/>
        <v>10563274.870000001</v>
      </c>
    </row>
    <row r="28" spans="3:18" x14ac:dyDescent="0.25">
      <c r="C28" s="9" t="s">
        <v>36</v>
      </c>
      <c r="D28" s="35">
        <v>800000</v>
      </c>
      <c r="E28" s="35">
        <v>1500000</v>
      </c>
      <c r="F28" s="40">
        <f>+SUMIFS(Hoja1!$D$3:$D$44,Hoja1!$B$3:$B$44,C28)</f>
        <v>0</v>
      </c>
      <c r="G28" s="40">
        <f>+SUMIFS(Hoja1!$E$3:$E$44,Hoja1!$B$3:$B$44,C28)</f>
        <v>0</v>
      </c>
      <c r="H28" s="40">
        <f>+SUMIFS(Hoja1!$F$3:$F$44,Hoja1!$B$3:$B$44,C28)</f>
        <v>65780</v>
      </c>
      <c r="I28" s="40">
        <f>+SUMIFS(Hoja1!$G$3:$G$44,Hoja1!$B$3:$B$44,C28)</f>
        <v>0</v>
      </c>
      <c r="J28" s="40">
        <f>+SUMIFS(Hoja1!$H$3:$H$44,Hoja1!$B$3:$B$44,C28)</f>
        <v>84935.2</v>
      </c>
      <c r="K28" s="40">
        <f>+SUMIFS(Hoja1!$I$3:$I$44,Hoja1!$B$3:$B$44,C28)</f>
        <v>63642</v>
      </c>
      <c r="L28" s="40">
        <f>+SUMIFS(Hoja1!$J$3:$J$44,Hoja1!$B$3:$B$44,C28)</f>
        <v>0</v>
      </c>
      <c r="M28" s="40"/>
      <c r="N28" s="40"/>
      <c r="O28" s="40"/>
      <c r="P28" s="40"/>
      <c r="Q28" s="41"/>
      <c r="R28" s="42">
        <f t="shared" si="4"/>
        <v>214357.2</v>
      </c>
    </row>
    <row r="29" spans="3:18" x14ac:dyDescent="0.25">
      <c r="C29" s="9" t="s">
        <v>37</v>
      </c>
      <c r="D29" s="35">
        <v>1000000</v>
      </c>
      <c r="E29" s="35">
        <v>1800000</v>
      </c>
      <c r="F29" s="40">
        <f>+SUMIFS(Hoja1!$D$3:$D$44,Hoja1!$B$3:$B$44,C29)</f>
        <v>0</v>
      </c>
      <c r="G29" s="40">
        <f>+SUMIFS(Hoja1!$E$3:$E$44,Hoja1!$B$3:$B$44,C29)</f>
        <v>0</v>
      </c>
      <c r="H29" s="40">
        <f>+SUMIFS(Hoja1!$F$3:$F$44,Hoja1!$B$3:$B$44,C29)</f>
        <v>0</v>
      </c>
      <c r="I29" s="40">
        <f>+SUMIFS(Hoja1!$G$3:$G$44,Hoja1!$B$3:$B$44,C29)</f>
        <v>0</v>
      </c>
      <c r="J29" s="40">
        <f>+SUMIFS(Hoja1!$H$3:$H$44,Hoja1!$B$3:$B$44,C29)</f>
        <v>0</v>
      </c>
      <c r="K29" s="40">
        <f>+SUMIFS(Hoja1!$I$3:$I$44,Hoja1!$B$3:$B$44,C29)</f>
        <v>0</v>
      </c>
      <c r="L29" s="40">
        <f>+SUMIFS(Hoja1!$J$3:$J$44,Hoja1!$B$3:$B$44,C29)</f>
        <v>0</v>
      </c>
      <c r="M29" s="40"/>
      <c r="N29" s="40"/>
      <c r="O29" s="40"/>
      <c r="P29" s="40"/>
      <c r="Q29" s="41"/>
      <c r="R29" s="42">
        <f t="shared" si="4"/>
        <v>0</v>
      </c>
    </row>
    <row r="30" spans="3:18" x14ac:dyDescent="0.25">
      <c r="C30" s="9" t="s">
        <v>118</v>
      </c>
      <c r="D30" s="33">
        <v>17806245</v>
      </c>
      <c r="E30" s="35">
        <v>4005139.67</v>
      </c>
      <c r="F30" s="40">
        <f>+SUMIFS(Hoja1!$D$3:$D$44,Hoja1!$B$3:$B$44,C30)</f>
        <v>0</v>
      </c>
      <c r="G30" s="40">
        <f>+SUMIFS(Hoja1!$E$3:$E$44,Hoja1!$B$3:$B$44,C30)</f>
        <v>0</v>
      </c>
      <c r="H30" s="40">
        <f>+SUMIFS(Hoja1!$F$3:$F$44,Hoja1!$B$3:$B$44,C30)</f>
        <v>0</v>
      </c>
      <c r="I30" s="40">
        <f>+SUMIFS(Hoja1!$G$3:$G$44,Hoja1!$B$3:$B$44,C30)</f>
        <v>0</v>
      </c>
      <c r="J30" s="40">
        <f>+SUMIFS(Hoja1!$H$3:$H$44,Hoja1!$B$3:$B$44,C30)</f>
        <v>0</v>
      </c>
      <c r="K30" s="40">
        <f>+SUMIFS(Hoja1!$I$3:$I$44,Hoja1!$B$3:$B$44,C30)</f>
        <v>0</v>
      </c>
      <c r="L30" s="40">
        <f>+SUMIFS(Hoja1!$J$3:$J$44,Hoja1!$B$3:$B$44,C30)</f>
        <v>0</v>
      </c>
      <c r="M30" s="40"/>
      <c r="N30" s="40"/>
      <c r="O30" s="40"/>
      <c r="P30" s="40"/>
      <c r="Q30" s="41"/>
      <c r="R30" s="42">
        <f t="shared" si="4"/>
        <v>0</v>
      </c>
    </row>
    <row r="31" spans="3:18" x14ac:dyDescent="0.25">
      <c r="C31" s="9" t="s">
        <v>38</v>
      </c>
      <c r="D31" s="35">
        <v>250000</v>
      </c>
      <c r="E31" s="35">
        <v>250000</v>
      </c>
      <c r="F31" s="40">
        <f>+SUMIFS(Hoja1!$D$3:$D$44,Hoja1!$B$3:$B$44,C31)</f>
        <v>0</v>
      </c>
      <c r="G31" s="40">
        <f>+SUMIFS(Hoja1!$E$3:$E$44,Hoja1!$B$3:$B$44,C31)</f>
        <v>0</v>
      </c>
      <c r="H31" s="40">
        <f>+SUMIFS(Hoja1!$F$3:$F$44,Hoja1!$B$3:$B$44,C31)</f>
        <v>0</v>
      </c>
      <c r="I31" s="40">
        <f>+SUMIFS(Hoja1!$G$3:$G$44,Hoja1!$B$3:$B$44,C31)</f>
        <v>0</v>
      </c>
      <c r="J31" s="40">
        <f>+SUMIFS(Hoja1!$H$3:$H$44,Hoja1!$B$3:$B$44,C31)</f>
        <v>0</v>
      </c>
      <c r="K31" s="40">
        <f>+SUMIFS(Hoja1!$I$3:$I$44,Hoja1!$B$3:$B$44,C31)</f>
        <v>0</v>
      </c>
      <c r="L31" s="40">
        <f>+SUMIFS(Hoja1!$J$3:$J$44,Hoja1!$B$3:$B$44,C31)</f>
        <v>0</v>
      </c>
      <c r="M31" s="40"/>
      <c r="N31" s="40"/>
      <c r="O31" s="40"/>
      <c r="P31" s="40"/>
      <c r="Q31" s="41"/>
      <c r="R31" s="42">
        <f t="shared" si="4"/>
        <v>0</v>
      </c>
    </row>
    <row r="32" spans="3:18" x14ac:dyDescent="0.25">
      <c r="C32" s="9" t="s">
        <v>119</v>
      </c>
      <c r="D32" s="35">
        <v>300000</v>
      </c>
      <c r="E32" s="35">
        <v>500000</v>
      </c>
      <c r="F32" s="40">
        <f>+SUMIFS(Hoja1!$D$3:$D$44,Hoja1!$B$3:$B$44,C32)</f>
        <v>0</v>
      </c>
      <c r="G32" s="40">
        <f>+SUMIFS(Hoja1!$E$3:$E$44,Hoja1!$B$3:$B$44,C32)</f>
        <v>0</v>
      </c>
      <c r="H32" s="40">
        <f>+SUMIFS(Hoja1!$F$3:$F$44,Hoja1!$B$3:$B$44,C32)</f>
        <v>0</v>
      </c>
      <c r="I32" s="40">
        <f>+SUMIFS(Hoja1!$G$3:$G$44,Hoja1!$B$3:$B$44,C32)</f>
        <v>0</v>
      </c>
      <c r="J32" s="40">
        <f>+SUMIFS(Hoja1!$H$3:$H$44,Hoja1!$B$3:$B$44,C32)</f>
        <v>0</v>
      </c>
      <c r="K32" s="40">
        <f>+SUMIFS(Hoja1!$I$3:$I$44,Hoja1!$B$3:$B$44,C32)</f>
        <v>25960</v>
      </c>
      <c r="L32" s="40">
        <f>+SUMIFS(Hoja1!$J$3:$J$44,Hoja1!$B$3:$B$44,C32)</f>
        <v>0</v>
      </c>
      <c r="M32" s="40"/>
      <c r="N32" s="40"/>
      <c r="O32" s="40"/>
      <c r="P32" s="40"/>
      <c r="Q32" s="41"/>
      <c r="R32" s="42">
        <f t="shared" si="4"/>
        <v>25960</v>
      </c>
    </row>
    <row r="33" spans="3:18" x14ac:dyDescent="0.25">
      <c r="C33" s="9" t="s">
        <v>39</v>
      </c>
      <c r="D33" s="35">
        <v>900000</v>
      </c>
      <c r="E33" s="35">
        <v>2468500</v>
      </c>
      <c r="F33" s="40">
        <f>+SUMIFS(Hoja1!$D$3:$D$44,Hoja1!$B$3:$B$44,C33)</f>
        <v>0</v>
      </c>
      <c r="G33" s="40">
        <f>+SUMIFS(Hoja1!$E$3:$E$44,Hoja1!$B$3:$B$44,C33)</f>
        <v>0</v>
      </c>
      <c r="H33" s="40">
        <f>+SUMIFS(Hoja1!$F$3:$F$44,Hoja1!$B$3:$B$44,C33)</f>
        <v>130174.62</v>
      </c>
      <c r="I33" s="40">
        <f>+SUMIFS(Hoja1!$G$3:$G$44,Hoja1!$B$3:$B$44,C33)</f>
        <v>0</v>
      </c>
      <c r="J33" s="40">
        <f>+SUMIFS(Hoja1!$H$3:$H$44,Hoja1!$B$3:$B$44,C33)</f>
        <v>0</v>
      </c>
      <c r="K33" s="40">
        <f>+SUMIFS(Hoja1!$I$3:$I$44,Hoja1!$B$3:$B$44,C33)</f>
        <v>265532.18</v>
      </c>
      <c r="L33" s="40">
        <f>+SUMIFS(Hoja1!$J$3:$J$44,Hoja1!$B$3:$B$44,C33)</f>
        <v>36131.599999999999</v>
      </c>
      <c r="M33" s="40"/>
      <c r="N33" s="40"/>
      <c r="O33" s="40"/>
      <c r="P33" s="40"/>
      <c r="Q33" s="41"/>
      <c r="R33" s="42">
        <f t="shared" si="4"/>
        <v>431838.39999999997</v>
      </c>
    </row>
    <row r="34" spans="3:18" x14ac:dyDescent="0.25">
      <c r="C34" s="9" t="s">
        <v>120</v>
      </c>
      <c r="D34" s="35">
        <v>12000000</v>
      </c>
      <c r="E34" s="35">
        <v>16000000</v>
      </c>
      <c r="F34" s="40">
        <f>+SUMIFS(Hoja1!$D$3:$D$44,Hoja1!$B$3:$B$44,C34)</f>
        <v>0</v>
      </c>
      <c r="G34" s="40">
        <f>+SUMIFS(Hoja1!$E$3:$E$44,Hoja1!$B$3:$B$44,C34)</f>
        <v>255649.82</v>
      </c>
      <c r="H34" s="40">
        <f>+SUMIFS(Hoja1!$F$3:$F$44,Hoja1!$B$3:$B$44,C34)</f>
        <v>1121</v>
      </c>
      <c r="I34" s="40">
        <f>+SUMIFS(Hoja1!$G$3:$G$44,Hoja1!$B$3:$B$44,C34)</f>
        <v>0</v>
      </c>
      <c r="J34" s="40">
        <f>+SUMIFS(Hoja1!$H$3:$H$44,Hoja1!$B$3:$B$44,C34)</f>
        <v>3600000</v>
      </c>
      <c r="K34" s="40">
        <f>+SUMIFS(Hoja1!$I$3:$I$44,Hoja1!$B$3:$B$44,C34)</f>
        <v>278348.74</v>
      </c>
      <c r="L34" s="40">
        <f>+SUMIFS(Hoja1!$J$3:$J$44,Hoja1!$B$3:$B$44,C34)</f>
        <v>48427.199999999997</v>
      </c>
      <c r="M34" s="40"/>
      <c r="N34" s="40"/>
      <c r="O34" s="40"/>
      <c r="P34" s="40"/>
      <c r="Q34" s="41"/>
      <c r="R34" s="42">
        <f t="shared" si="4"/>
        <v>4183546.76</v>
      </c>
    </row>
    <row r="35" spans="3:18" x14ac:dyDescent="0.25">
      <c r="C35" s="9" t="s">
        <v>40</v>
      </c>
      <c r="D35" s="35">
        <v>0</v>
      </c>
      <c r="E35" s="35">
        <v>0</v>
      </c>
      <c r="F35" s="40">
        <f>+SUMIFS(Hoja1!$D$3:$D$44,Hoja1!$B$3:$B$44,C35)</f>
        <v>0</v>
      </c>
      <c r="G35" s="40">
        <f>+SUMIFS(Hoja1!$E$3:$E$44,Hoja1!$B$3:$B$44,C35)</f>
        <v>0</v>
      </c>
      <c r="H35" s="40">
        <f>+SUMIFS(Hoja1!$F$3:$F$44,Hoja1!$B$3:$B$44,C35)</f>
        <v>0</v>
      </c>
      <c r="I35" s="40">
        <f>+SUMIFS(Hoja1!$G$3:$G$44,Hoja1!$B$3:$B$44,C35)</f>
        <v>0</v>
      </c>
      <c r="J35" s="40">
        <f>+SUMIFS(Hoja1!$H$3:$H$44,Hoja1!$B$3:$B$44,C35)</f>
        <v>0</v>
      </c>
      <c r="K35" s="40">
        <f>+SUMIFS(Hoja1!$I$3:$I$44,Hoja1!$B$3:$B$44,C35)</f>
        <v>0</v>
      </c>
      <c r="L35" s="40">
        <f>+SUMIFS(Hoja1!$J$3:$J$44,Hoja1!$B$3:$B$44,C35)</f>
        <v>0</v>
      </c>
      <c r="M35" s="40"/>
      <c r="N35" s="40"/>
      <c r="O35" s="40"/>
      <c r="P35" s="40"/>
      <c r="Q35" s="41"/>
      <c r="R35" s="42">
        <f t="shared" si="4"/>
        <v>0</v>
      </c>
    </row>
    <row r="36" spans="3:18" x14ac:dyDescent="0.25">
      <c r="C36" s="9" t="s">
        <v>41</v>
      </c>
      <c r="D36" s="33">
        <v>7350000</v>
      </c>
      <c r="E36" s="35">
        <v>38429000</v>
      </c>
      <c r="F36" s="40">
        <f>+SUMIFS(Hoja1!$D$3:$D$44,Hoja1!$B$3:$B$44,C36)</f>
        <v>0</v>
      </c>
      <c r="G36" s="40">
        <f>+SUMIFS(Hoja1!$E$3:$E$44,Hoja1!$B$3:$B$44,C36)</f>
        <v>1092076.33</v>
      </c>
      <c r="H36" s="40">
        <f>+SUMIFS(Hoja1!$F$3:$F$44,Hoja1!$B$3:$B$44,C36)</f>
        <v>597464.91</v>
      </c>
      <c r="I36" s="40">
        <f>+SUMIFS(Hoja1!$G$3:$G$44,Hoja1!$B$3:$B$44,C36)</f>
        <v>637653.66</v>
      </c>
      <c r="J36" s="40">
        <f>+SUMIFS(Hoja1!$H$3:$H$44,Hoja1!$B$3:$B$44,C36)</f>
        <v>390293.5</v>
      </c>
      <c r="K36" s="40">
        <f>+SUMIFS(Hoja1!$I$3:$I$44,Hoja1!$B$3:$B$44,C36)</f>
        <v>2524183.67</v>
      </c>
      <c r="L36" s="40">
        <f>+SUMIFS(Hoja1!$J$3:$J$44,Hoja1!$B$3:$B$44,C36)</f>
        <v>465900.44</v>
      </c>
      <c r="M36" s="40"/>
      <c r="N36" s="40"/>
      <c r="O36" s="40"/>
      <c r="P36" s="40"/>
      <c r="Q36" s="41"/>
      <c r="R36" s="42">
        <f t="shared" si="4"/>
        <v>5707572.5100000007</v>
      </c>
    </row>
    <row r="37" spans="3:18" s="8" customFormat="1" x14ac:dyDescent="0.25">
      <c r="C37" s="6" t="s">
        <v>42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7">
        <f>SUM(H38:H45)</f>
        <v>276211.90000000002</v>
      </c>
      <c r="I37" s="7">
        <f t="shared" ref="I37:Q37" si="9">SUM(I38:I45)</f>
        <v>60000</v>
      </c>
      <c r="J37" s="7">
        <f t="shared" si="9"/>
        <v>413000.55</v>
      </c>
      <c r="K37" s="7">
        <f t="shared" si="9"/>
        <v>233099.4</v>
      </c>
      <c r="L37" s="7">
        <f t="shared" si="9"/>
        <v>483119.62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42">
        <f t="shared" si="4"/>
        <v>1490431.47</v>
      </c>
    </row>
    <row r="38" spans="3:18" x14ac:dyDescent="0.25">
      <c r="C38" s="9" t="s">
        <v>43</v>
      </c>
      <c r="D38" s="35">
        <v>4200000</v>
      </c>
      <c r="E38" s="35">
        <v>4200000</v>
      </c>
      <c r="F38" s="40">
        <f>+SUMIFS(Hoja1!$D$3:$D$44,Hoja1!$B$3:$B$44,C38)</f>
        <v>0</v>
      </c>
      <c r="G38" s="40">
        <f>+SUMIFS(Hoja1!$E$3:$E$44,Hoja1!$B$3:$B$44,C38)</f>
        <v>25000</v>
      </c>
      <c r="H38" s="40">
        <f>+SUMIFS(Hoja1!$F$3:$F$44,Hoja1!$B$3:$B$44,C38)</f>
        <v>276211.90000000002</v>
      </c>
      <c r="I38" s="40">
        <f>+SUMIFS(Hoja1!$G$3:$G$44,Hoja1!$B$3:$B$44,C38)</f>
        <v>60000</v>
      </c>
      <c r="J38" s="40">
        <f>+SUMIFS(Hoja1!$H$3:$H$44,Hoja1!$B$3:$B$44,C38)</f>
        <v>413000.55</v>
      </c>
      <c r="K38" s="40">
        <f>+SUMIFS(Hoja1!$I$3:$I$44,Hoja1!$B$3:$B$44,C38)</f>
        <v>233099.4</v>
      </c>
      <c r="L38" s="40">
        <f>+SUMIFS(Hoja1!$J$3:$J$44,Hoja1!$B$3:$B$44,C38)</f>
        <v>483119.62</v>
      </c>
      <c r="M38" s="40"/>
      <c r="N38" s="40"/>
      <c r="O38" s="40"/>
      <c r="P38" s="40"/>
      <c r="Q38" s="41"/>
      <c r="R38" s="42">
        <f t="shared" si="4"/>
        <v>1490431.47</v>
      </c>
    </row>
    <row r="39" spans="3:18" x14ac:dyDescent="0.25">
      <c r="C39" s="9" t="s">
        <v>44</v>
      </c>
      <c r="D39" s="35">
        <v>0</v>
      </c>
      <c r="E39" s="35">
        <v>0</v>
      </c>
      <c r="F39" s="40">
        <f>+SUMIFS(Hoja1!$D$3:$D$44,Hoja1!$B$3:$B$44,C39)</f>
        <v>0</v>
      </c>
      <c r="G39" s="40">
        <f>+SUMIFS(Hoja1!$E$3:$E$44,Hoja1!$B$3:$B$44,C39)</f>
        <v>0</v>
      </c>
      <c r="H39" s="40">
        <f>+SUMIFS(Hoja1!$F$3:$F$44,Hoja1!$B$3:$B$44,C39)</f>
        <v>0</v>
      </c>
      <c r="I39" s="40">
        <f>+SUMIFS(Hoja1!$G$3:$G$44,Hoja1!$B$3:$B$44,C39)</f>
        <v>0</v>
      </c>
      <c r="J39" s="40">
        <f>+SUMIFS(Hoja1!$H$3:$H$44,Hoja1!$B$3:$B$44,C39)</f>
        <v>0</v>
      </c>
      <c r="K39" s="40">
        <f>+SUMIFS(Hoja1!$I$3:$I$44,Hoja1!$B$3:$B$44,C39)</f>
        <v>0</v>
      </c>
      <c r="L39" s="40">
        <f>+SUMIFS(Hoja1!$J$3:$J$44,Hoja1!$B$3:$B$44,C39)</f>
        <v>0</v>
      </c>
      <c r="M39" s="40"/>
      <c r="N39" s="40"/>
      <c r="O39" s="40"/>
      <c r="P39" s="40"/>
      <c r="Q39" s="41"/>
      <c r="R39" s="42">
        <f t="shared" si="4"/>
        <v>0</v>
      </c>
    </row>
    <row r="40" spans="3:18" x14ac:dyDescent="0.25">
      <c r="C40" s="9" t="s">
        <v>45</v>
      </c>
      <c r="D40" s="35">
        <v>0</v>
      </c>
      <c r="E40" s="35">
        <v>0</v>
      </c>
      <c r="F40" s="40">
        <f>+SUMIFS(Hoja1!$D$3:$D$44,Hoja1!$B$3:$B$44,C40)</f>
        <v>0</v>
      </c>
      <c r="G40" s="40">
        <f>+SUMIFS(Hoja1!$E$3:$E$44,Hoja1!$B$3:$B$44,C40)</f>
        <v>0</v>
      </c>
      <c r="H40" s="40">
        <f>+SUMIFS(Hoja1!$F$3:$F$44,Hoja1!$B$3:$B$44,C40)</f>
        <v>0</v>
      </c>
      <c r="I40" s="40">
        <f>+SUMIFS(Hoja1!$G$3:$G$44,Hoja1!$B$3:$B$44,C40)</f>
        <v>0</v>
      </c>
      <c r="J40" s="40">
        <f>+SUMIFS(Hoja1!$H$3:$H$44,Hoja1!$B$3:$B$44,C40)</f>
        <v>0</v>
      </c>
      <c r="K40" s="40">
        <f>+SUMIFS(Hoja1!$I$3:$I$44,Hoja1!$B$3:$B$44,C40)</f>
        <v>0</v>
      </c>
      <c r="L40" s="40">
        <f>+SUMIFS(Hoja1!$J$3:$J$44,Hoja1!$B$3:$B$44,C40)</f>
        <v>0</v>
      </c>
      <c r="M40" s="40"/>
      <c r="N40" s="40"/>
      <c r="O40" s="40"/>
      <c r="P40" s="40"/>
      <c r="Q40" s="41"/>
      <c r="R40" s="42">
        <f t="shared" si="4"/>
        <v>0</v>
      </c>
    </row>
    <row r="41" spans="3:18" x14ac:dyDescent="0.25">
      <c r="C41" s="9" t="s">
        <v>46</v>
      </c>
      <c r="D41" s="35">
        <v>0</v>
      </c>
      <c r="E41" s="35">
        <v>0</v>
      </c>
      <c r="F41" s="40">
        <f>+SUMIFS(Hoja1!$D$3:$D$44,Hoja1!$B$3:$B$44,C41)</f>
        <v>0</v>
      </c>
      <c r="G41" s="40">
        <f>+SUMIFS(Hoja1!$E$3:$E$44,Hoja1!$B$3:$B$44,C41)</f>
        <v>0</v>
      </c>
      <c r="H41" s="40">
        <f>+SUMIFS(Hoja1!$F$3:$F$44,Hoja1!$B$3:$B$44,C41)</f>
        <v>0</v>
      </c>
      <c r="I41" s="40">
        <f>+SUMIFS(Hoja1!$G$3:$G$44,Hoja1!$B$3:$B$44,C41)</f>
        <v>0</v>
      </c>
      <c r="J41" s="40">
        <f>+SUMIFS(Hoja1!$H$3:$H$44,Hoja1!$B$3:$B$44,C41)</f>
        <v>0</v>
      </c>
      <c r="K41" s="40">
        <f>+SUMIFS(Hoja1!$I$3:$I$44,Hoja1!$B$3:$B$44,C41)</f>
        <v>0</v>
      </c>
      <c r="L41" s="40">
        <f>+SUMIFS(Hoja1!$J$3:$J$44,Hoja1!$B$3:$B$44,C41)</f>
        <v>0</v>
      </c>
      <c r="M41" s="40"/>
      <c r="N41" s="40"/>
      <c r="O41" s="40"/>
      <c r="P41" s="40"/>
      <c r="Q41" s="41"/>
      <c r="R41" s="42">
        <f t="shared" si="4"/>
        <v>0</v>
      </c>
    </row>
    <row r="42" spans="3:18" x14ac:dyDescent="0.25">
      <c r="C42" s="9" t="s">
        <v>47</v>
      </c>
      <c r="D42" s="35">
        <v>0</v>
      </c>
      <c r="E42" s="35">
        <v>0</v>
      </c>
      <c r="F42" s="40">
        <f>+SUMIFS(Hoja1!$D$3:$D$44,Hoja1!$B$3:$B$44,C42)</f>
        <v>0</v>
      </c>
      <c r="G42" s="40">
        <f>+SUMIFS(Hoja1!$E$3:$E$44,Hoja1!$B$3:$B$44,C42)</f>
        <v>0</v>
      </c>
      <c r="H42" s="40">
        <f>+SUMIFS(Hoja1!$F$3:$F$44,Hoja1!$B$3:$B$44,C42)</f>
        <v>0</v>
      </c>
      <c r="I42" s="40">
        <f>+SUMIFS(Hoja1!$G$3:$G$44,Hoja1!$B$3:$B$44,C42)</f>
        <v>0</v>
      </c>
      <c r="J42" s="40">
        <f>+SUMIFS(Hoja1!$H$3:$H$44,Hoja1!$B$3:$B$44,C42)</f>
        <v>0</v>
      </c>
      <c r="K42" s="40">
        <f>+SUMIFS(Hoja1!$I$3:$I$44,Hoja1!$B$3:$B$44,C42)</f>
        <v>0</v>
      </c>
      <c r="L42" s="40">
        <f>+SUMIFS(Hoja1!$J$3:$J$44,Hoja1!$B$3:$B$44,C42)</f>
        <v>0</v>
      </c>
      <c r="M42" s="40"/>
      <c r="N42" s="40"/>
      <c r="O42" s="40"/>
      <c r="P42" s="40"/>
      <c r="Q42" s="41"/>
      <c r="R42" s="42">
        <f t="shared" ref="R42:R73" si="10">SUM(F42:Q42)</f>
        <v>0</v>
      </c>
    </row>
    <row r="43" spans="3:18" x14ac:dyDescent="0.25">
      <c r="C43" s="9" t="s">
        <v>48</v>
      </c>
      <c r="D43" s="35">
        <v>0</v>
      </c>
      <c r="E43" s="35">
        <v>0</v>
      </c>
      <c r="F43" s="40">
        <f>+SUMIFS(Hoja1!$D$3:$D$44,Hoja1!$B$3:$B$44,C43)</f>
        <v>0</v>
      </c>
      <c r="G43" s="40">
        <f>+SUMIFS(Hoja1!$E$3:$E$44,Hoja1!$B$3:$B$44,C43)</f>
        <v>0</v>
      </c>
      <c r="H43" s="40">
        <f>+SUMIFS(Hoja1!$F$3:$F$44,Hoja1!$B$3:$B$44,C43)</f>
        <v>0</v>
      </c>
      <c r="I43" s="40">
        <f>+SUMIFS(Hoja1!$G$3:$G$44,Hoja1!$B$3:$B$44,C43)</f>
        <v>0</v>
      </c>
      <c r="J43" s="40">
        <f>+SUMIFS(Hoja1!$H$3:$H$44,Hoja1!$B$3:$B$44,C43)</f>
        <v>0</v>
      </c>
      <c r="K43" s="40">
        <f>+SUMIFS(Hoja1!$I$3:$I$44,Hoja1!$B$3:$B$44,C43)</f>
        <v>0</v>
      </c>
      <c r="L43" s="40">
        <f>+SUMIFS(Hoja1!$J$3:$J$44,Hoja1!$B$3:$B$44,C43)</f>
        <v>0</v>
      </c>
      <c r="M43" s="40"/>
      <c r="N43" s="40"/>
      <c r="O43" s="40"/>
      <c r="P43" s="40"/>
      <c r="Q43" s="41"/>
      <c r="R43" s="42">
        <f t="shared" si="10"/>
        <v>0</v>
      </c>
    </row>
    <row r="44" spans="3:18" x14ac:dyDescent="0.25">
      <c r="C44" s="9" t="s">
        <v>49</v>
      </c>
      <c r="D44" s="35">
        <v>0</v>
      </c>
      <c r="E44" s="35">
        <v>0</v>
      </c>
      <c r="F44" s="40">
        <f>+SUMIFS(Hoja1!$D$3:$D$44,Hoja1!$B$3:$B$44,C44)</f>
        <v>0</v>
      </c>
      <c r="G44" s="40">
        <f>+SUMIFS(Hoja1!$E$3:$E$44,Hoja1!$B$3:$B$44,C44)</f>
        <v>0</v>
      </c>
      <c r="H44" s="40">
        <f>+SUMIFS(Hoja1!$F$3:$F$44,Hoja1!$B$3:$B$44,C44)</f>
        <v>0</v>
      </c>
      <c r="I44" s="40">
        <f>+SUMIFS(Hoja1!$G$3:$G$44,Hoja1!$B$3:$B$44,C44)</f>
        <v>0</v>
      </c>
      <c r="J44" s="40">
        <f>+SUMIFS(Hoja1!$H$3:$H$44,Hoja1!$B$3:$B$44,C44)</f>
        <v>0</v>
      </c>
      <c r="K44" s="40">
        <f>+SUMIFS(Hoja1!$I$3:$I$44,Hoja1!$B$3:$B$44,C44)</f>
        <v>0</v>
      </c>
      <c r="L44" s="40">
        <f>+SUMIFS(Hoja1!$J$3:$J$44,Hoja1!$B$3:$B$44,C44)</f>
        <v>0</v>
      </c>
      <c r="M44" s="40"/>
      <c r="N44" s="40"/>
      <c r="O44" s="40"/>
      <c r="P44" s="40"/>
      <c r="Q44" s="41"/>
      <c r="R44" s="42">
        <f t="shared" si="10"/>
        <v>0</v>
      </c>
    </row>
    <row r="45" spans="3:18" x14ac:dyDescent="0.25">
      <c r="C45" s="9" t="s">
        <v>50</v>
      </c>
      <c r="D45" s="35">
        <v>20000</v>
      </c>
      <c r="E45" s="35">
        <v>20000</v>
      </c>
      <c r="F45" s="40">
        <f>+SUMIFS(Hoja1!$D$3:$D$44,Hoja1!$B$3:$B$44,C45)</f>
        <v>0</v>
      </c>
      <c r="G45" s="40">
        <f>+SUMIFS(Hoja1!$E$3:$E$44,Hoja1!$B$3:$B$44,C45)</f>
        <v>0</v>
      </c>
      <c r="H45" s="40">
        <f>+SUMIFS(Hoja1!$F$3:$F$44,Hoja1!$B$3:$B$44,C45)</f>
        <v>0</v>
      </c>
      <c r="I45" s="40">
        <f>+SUMIFS(Hoja1!$G$3:$G$44,Hoja1!$B$3:$B$44,C45)</f>
        <v>0</v>
      </c>
      <c r="J45" s="40">
        <f>+SUMIFS(Hoja1!$H$3:$H$44,Hoja1!$B$3:$B$44,C45)</f>
        <v>0</v>
      </c>
      <c r="K45" s="40">
        <f>+SUMIFS(Hoja1!$I$3:$I$44,Hoja1!$B$3:$B$44,C45)</f>
        <v>0</v>
      </c>
      <c r="L45" s="40">
        <f>+SUMIFS(Hoja1!$J$3:$J$44,Hoja1!$B$3:$B$44,C45)</f>
        <v>0</v>
      </c>
      <c r="M45" s="40"/>
      <c r="N45" s="40"/>
      <c r="O45" s="40"/>
      <c r="P45" s="40"/>
      <c r="Q45" s="41"/>
      <c r="R45" s="42">
        <f t="shared" si="10"/>
        <v>0</v>
      </c>
    </row>
    <row r="46" spans="3:18" s="8" customFormat="1" x14ac:dyDescent="0.25">
      <c r="C46" s="6" t="s">
        <v>51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7">
        <f>SUM(H47:H52)</f>
        <v>0</v>
      </c>
      <c r="I46" s="40">
        <f>+SUMIFS(Hoja1!$G$3:$G$44,Hoja1!$B$3:$B$44,C46)</f>
        <v>0</v>
      </c>
      <c r="J46" s="7">
        <f t="shared" ref="J46:Q46" si="12">SUM(J47:J52)</f>
        <v>0</v>
      </c>
      <c r="K46" s="40">
        <f>+SUMIFS(Hoja1!$I$3:$I$44,Hoja1!$B$3:$B$44,C46)</f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42">
        <f t="shared" si="10"/>
        <v>0</v>
      </c>
    </row>
    <row r="47" spans="3:18" x14ac:dyDescent="0.25">
      <c r="C47" s="9" t="s">
        <v>52</v>
      </c>
      <c r="D47" s="35">
        <v>0</v>
      </c>
      <c r="E47" s="35">
        <v>0</v>
      </c>
      <c r="F47" s="40">
        <f>+SUMIFS(Hoja1!$D$3:$D$44,Hoja1!$B$3:$B$44,C47)</f>
        <v>0</v>
      </c>
      <c r="G47" s="40">
        <f>+SUMIFS(Hoja1!$E$3:$E$44,Hoja1!$B$3:$B$44,C47)</f>
        <v>0</v>
      </c>
      <c r="H47" s="40">
        <f>+SUMIFS(Hoja1!$F$3:$F$44,Hoja1!$B$3:$B$44,C47)</f>
        <v>0</v>
      </c>
      <c r="I47" s="40">
        <f>+SUMIFS(Hoja1!$G$3:$G$44,Hoja1!$B$3:$B$44,C47)</f>
        <v>0</v>
      </c>
      <c r="J47" s="40">
        <v>0</v>
      </c>
      <c r="K47" s="40">
        <f>+SUMIFS(Hoja1!$I$3:$I$44,Hoja1!$B$3:$B$44,C47)</f>
        <v>0</v>
      </c>
      <c r="L47" s="40">
        <v>0</v>
      </c>
      <c r="M47" s="40">
        <v>0</v>
      </c>
      <c r="N47" s="40"/>
      <c r="O47" s="40"/>
      <c r="P47" s="40"/>
      <c r="Q47" s="41"/>
      <c r="R47" s="42">
        <f t="shared" si="10"/>
        <v>0</v>
      </c>
    </row>
    <row r="48" spans="3:18" x14ac:dyDescent="0.25">
      <c r="C48" s="9" t="s">
        <v>53</v>
      </c>
      <c r="D48" s="35">
        <v>0</v>
      </c>
      <c r="E48" s="35">
        <v>0</v>
      </c>
      <c r="F48" s="40">
        <f>+SUMIFS(Hoja1!$D$3:$D$44,Hoja1!$B$3:$B$44,C48)</f>
        <v>0</v>
      </c>
      <c r="G48" s="40">
        <f>+SUMIFS(Hoja1!$E$3:$E$44,Hoja1!$B$3:$B$44,C48)</f>
        <v>0</v>
      </c>
      <c r="H48" s="40">
        <f>+SUMIFS(Hoja1!$F$3:$F$44,Hoja1!$B$3:$B$44,C48)</f>
        <v>0</v>
      </c>
      <c r="I48" s="40">
        <f>+SUMIFS(Hoja1!$G$3:$G$44,Hoja1!$B$3:$B$44,C48)</f>
        <v>0</v>
      </c>
      <c r="J48" s="40">
        <v>0</v>
      </c>
      <c r="K48" s="40">
        <f>+SUMIFS(Hoja1!$I$3:$I$44,Hoja1!$B$3:$B$44,C48)</f>
        <v>0</v>
      </c>
      <c r="L48" s="40">
        <v>0</v>
      </c>
      <c r="M48" s="40">
        <v>0</v>
      </c>
      <c r="N48" s="40"/>
      <c r="O48" s="40"/>
      <c r="P48" s="40"/>
      <c r="Q48" s="41"/>
      <c r="R48" s="42">
        <f t="shared" si="10"/>
        <v>0</v>
      </c>
    </row>
    <row r="49" spans="3:18" x14ac:dyDescent="0.25">
      <c r="C49" s="9" t="s">
        <v>54</v>
      </c>
      <c r="D49" s="35">
        <v>0</v>
      </c>
      <c r="E49" s="35">
        <v>0</v>
      </c>
      <c r="F49" s="40">
        <f>+SUMIFS(Hoja1!$D$3:$D$44,Hoja1!$B$3:$B$44,C49)</f>
        <v>0</v>
      </c>
      <c r="G49" s="40">
        <f>+SUMIFS(Hoja1!$E$3:$E$44,Hoja1!$B$3:$B$44,C49)</f>
        <v>0</v>
      </c>
      <c r="H49" s="40">
        <f>+SUMIFS(Hoja1!$F$3:$F$44,Hoja1!$B$3:$B$44,C49)</f>
        <v>0</v>
      </c>
      <c r="I49" s="40">
        <f>+SUMIFS(Hoja1!$G$3:$G$44,Hoja1!$B$3:$B$44,C49)</f>
        <v>0</v>
      </c>
      <c r="J49" s="40">
        <v>0</v>
      </c>
      <c r="K49" s="40">
        <f>+SUMIFS(Hoja1!$I$3:$I$44,Hoja1!$B$3:$B$44,C49)</f>
        <v>0</v>
      </c>
      <c r="L49" s="40">
        <v>0</v>
      </c>
      <c r="M49" s="40">
        <v>0</v>
      </c>
      <c r="N49" s="40"/>
      <c r="O49" s="40"/>
      <c r="P49" s="40"/>
      <c r="Q49" s="41"/>
      <c r="R49" s="42">
        <f t="shared" si="10"/>
        <v>0</v>
      </c>
    </row>
    <row r="50" spans="3:18" x14ac:dyDescent="0.25">
      <c r="C50" s="9" t="s">
        <v>55</v>
      </c>
      <c r="D50" s="35">
        <v>0</v>
      </c>
      <c r="E50" s="35">
        <v>0</v>
      </c>
      <c r="F50" s="40">
        <f>+SUMIFS(Hoja1!$D$3:$D$44,Hoja1!$B$3:$B$44,C50)</f>
        <v>0</v>
      </c>
      <c r="G50" s="40">
        <f>+SUMIFS(Hoja1!$E$3:$E$44,Hoja1!$B$3:$B$44,C50)</f>
        <v>0</v>
      </c>
      <c r="H50" s="40">
        <f>+SUMIFS(Hoja1!$F$3:$F$44,Hoja1!$B$3:$B$44,C50)</f>
        <v>0</v>
      </c>
      <c r="I50" s="40">
        <f>+SUMIFS(Hoja1!$G$3:$G$44,Hoja1!$B$3:$B$44,C50)</f>
        <v>0</v>
      </c>
      <c r="J50" s="40">
        <v>0</v>
      </c>
      <c r="K50" s="40">
        <f>+SUMIFS(Hoja1!$I$3:$I$44,Hoja1!$B$3:$B$44,C50)</f>
        <v>0</v>
      </c>
      <c r="L50" s="40">
        <v>0</v>
      </c>
      <c r="M50" s="40">
        <v>0</v>
      </c>
      <c r="N50" s="40"/>
      <c r="O50" s="40"/>
      <c r="P50" s="40"/>
      <c r="Q50" s="41"/>
      <c r="R50" s="42">
        <f t="shared" si="10"/>
        <v>0</v>
      </c>
    </row>
    <row r="51" spans="3:18" x14ac:dyDescent="0.25">
      <c r="C51" s="9" t="s">
        <v>56</v>
      </c>
      <c r="D51" s="35">
        <v>0</v>
      </c>
      <c r="E51" s="35">
        <v>0</v>
      </c>
      <c r="F51" s="40">
        <f>+SUMIFS(Hoja1!$D$3:$D$44,Hoja1!$B$3:$B$44,C51)</f>
        <v>0</v>
      </c>
      <c r="G51" s="40">
        <f>+SUMIFS(Hoja1!$E$3:$E$44,Hoja1!$B$3:$B$44,C51)</f>
        <v>0</v>
      </c>
      <c r="H51" s="40">
        <f>+SUMIFS(Hoja1!$F$3:$F$44,Hoja1!$B$3:$B$44,C51)</f>
        <v>0</v>
      </c>
      <c r="I51" s="40">
        <f>+SUMIFS(Hoja1!$G$3:$G$44,Hoja1!$B$3:$B$44,C51)</f>
        <v>0</v>
      </c>
      <c r="J51" s="40">
        <v>0</v>
      </c>
      <c r="K51" s="40">
        <f>+SUMIFS(Hoja1!$I$3:$I$44,Hoja1!$B$3:$B$44,C51)</f>
        <v>0</v>
      </c>
      <c r="L51" s="40">
        <v>0</v>
      </c>
      <c r="M51" s="40">
        <v>0</v>
      </c>
      <c r="N51" s="40"/>
      <c r="O51" s="40"/>
      <c r="P51" s="40"/>
      <c r="Q51" s="41"/>
      <c r="R51" s="42">
        <f t="shared" si="10"/>
        <v>0</v>
      </c>
    </row>
    <row r="52" spans="3:18" x14ac:dyDescent="0.25">
      <c r="C52" s="9" t="s">
        <v>57</v>
      </c>
      <c r="D52" s="35">
        <v>0</v>
      </c>
      <c r="E52" s="35">
        <v>0</v>
      </c>
      <c r="F52" s="40">
        <f>+SUMIFS(Hoja1!$D$3:$D$44,Hoja1!$B$3:$B$44,C52)</f>
        <v>0</v>
      </c>
      <c r="G52" s="40">
        <f>+SUMIFS(Hoja1!$E$3:$E$44,Hoja1!$B$3:$B$44,C52)</f>
        <v>0</v>
      </c>
      <c r="H52" s="40">
        <f>+SUMIFS(Hoja1!$F$3:$F$44,Hoja1!$B$3:$B$44,C52)</f>
        <v>0</v>
      </c>
      <c r="I52" s="40">
        <f>+SUMIFS(Hoja1!$G$3:$G$44,Hoja1!$B$3:$B$44,C52)</f>
        <v>0</v>
      </c>
      <c r="J52" s="40">
        <v>0</v>
      </c>
      <c r="K52" s="40">
        <f>+SUMIFS(Hoja1!$I$3:$I$44,Hoja1!$B$3:$B$44,C52)</f>
        <v>0</v>
      </c>
      <c r="L52" s="40">
        <v>0</v>
      </c>
      <c r="M52" s="40">
        <v>0</v>
      </c>
      <c r="N52" s="40"/>
      <c r="O52" s="40"/>
      <c r="P52" s="40"/>
      <c r="Q52" s="41"/>
      <c r="R52" s="42">
        <f t="shared" si="10"/>
        <v>0</v>
      </c>
    </row>
    <row r="53" spans="3:18" s="8" customFormat="1" x14ac:dyDescent="0.25">
      <c r="C53" s="6" t="s">
        <v>58</v>
      </c>
      <c r="D53" s="7">
        <f t="shared" ref="D53:E53" si="13">SUM(D54:D62)</f>
        <v>29721180</v>
      </c>
      <c r="E53" s="7">
        <f t="shared" si="13"/>
        <v>45242180</v>
      </c>
      <c r="F53" s="7">
        <f>SUM(F54:F62)</f>
        <v>0</v>
      </c>
      <c r="G53" s="7">
        <f>SUM(G54:G62)</f>
        <v>15849.48</v>
      </c>
      <c r="H53" s="7">
        <f>SUM(H54:H62)</f>
        <v>2202149.42</v>
      </c>
      <c r="I53" s="7">
        <f t="shared" ref="I53:Q53" si="14">SUM(I54:I62)</f>
        <v>0</v>
      </c>
      <c r="J53" s="7">
        <f t="shared" si="14"/>
        <v>336300</v>
      </c>
      <c r="K53" s="7">
        <f t="shared" si="14"/>
        <v>9281923.870000001</v>
      </c>
      <c r="L53" s="7">
        <f t="shared" si="14"/>
        <v>1492559.23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42">
        <f t="shared" si="10"/>
        <v>13328782.000000002</v>
      </c>
    </row>
    <row r="54" spans="3:18" x14ac:dyDescent="0.25">
      <c r="C54" s="9" t="s">
        <v>59</v>
      </c>
      <c r="D54" s="33">
        <v>21521180</v>
      </c>
      <c r="E54" s="33">
        <v>33407180</v>
      </c>
      <c r="F54" s="40">
        <f>+SUMIFS(Hoja1!$D$3:$D$44,Hoja1!$B$3:$B$44,C54)</f>
        <v>0</v>
      </c>
      <c r="G54" s="40">
        <f>+SUMIFS(Hoja1!$E$3:$E$44,Hoja1!$B$3:$B$44,C54)</f>
        <v>15849.48</v>
      </c>
      <c r="H54" s="40">
        <f>+SUMIFS(Hoja1!$F$3:$F$44,Hoja1!$B$3:$B$44,C54)</f>
        <v>1457269.56</v>
      </c>
      <c r="I54" s="40">
        <f>+SUMIFS(Hoja1!$G$3:$G$44,Hoja1!$B$3:$B$44,C54)</f>
        <v>0</v>
      </c>
      <c r="J54" s="40">
        <f>+SUMIFS(Hoja1!$H$3:$H$44,Hoja1!$B$3:$B$44,C54)</f>
        <v>0</v>
      </c>
      <c r="K54" s="40">
        <f>+SUMIFS(Hoja1!$I$3:$I$44,Hoja1!$B$3:$B$44,C54)</f>
        <v>8585669.3800000008</v>
      </c>
      <c r="L54" s="40">
        <f>+SUMIFS(Hoja1!$J$3:$J$44,Hoja1!$B$3:$B$44,C54)</f>
        <v>354672.6</v>
      </c>
      <c r="M54" s="40"/>
      <c r="N54" s="40"/>
      <c r="O54" s="40"/>
      <c r="P54" s="40"/>
      <c r="Q54" s="41"/>
      <c r="R54" s="42">
        <f t="shared" si="10"/>
        <v>10413461.020000001</v>
      </c>
    </row>
    <row r="55" spans="3:18" x14ac:dyDescent="0.25">
      <c r="C55" s="9" t="s">
        <v>121</v>
      </c>
      <c r="D55" s="35">
        <v>2000000</v>
      </c>
      <c r="E55" s="33">
        <v>1726880</v>
      </c>
      <c r="F55" s="40">
        <f>+SUMIFS(Hoja1!$D$3:$D$44,Hoja1!$B$3:$B$44,C55)</f>
        <v>0</v>
      </c>
      <c r="G55" s="40">
        <f>+SUMIFS(Hoja1!$E$3:$E$44,Hoja1!$B$3:$B$44,C55)</f>
        <v>0</v>
      </c>
      <c r="H55" s="40">
        <f>+SUMIFS(Hoja1!$F$3:$F$44,Hoja1!$B$3:$B$44,C55)</f>
        <v>0</v>
      </c>
      <c r="I55" s="40">
        <f>+SUMIFS(Hoja1!$G$3:$G$44,Hoja1!$B$3:$B$44,C55)</f>
        <v>0</v>
      </c>
      <c r="J55" s="40">
        <f>+SUMIFS(Hoja1!$H$3:$H$44,Hoja1!$B$3:$B$44,C55)</f>
        <v>0</v>
      </c>
      <c r="K55" s="40">
        <f>+SUMIFS(Hoja1!$I$3:$I$44,Hoja1!$B$3:$B$44,C55)</f>
        <v>66965</v>
      </c>
      <c r="L55" s="40">
        <f>+SUMIFS(Hoja1!$J$3:$J$44,Hoja1!$B$3:$B$44,C55)</f>
        <v>0</v>
      </c>
      <c r="M55" s="40"/>
      <c r="N55" s="40"/>
      <c r="O55" s="40"/>
      <c r="P55" s="40"/>
      <c r="Q55" s="41"/>
      <c r="R55" s="42">
        <f t="shared" si="10"/>
        <v>66965</v>
      </c>
    </row>
    <row r="56" spans="3:18" x14ac:dyDescent="0.25">
      <c r="C56" s="9" t="s">
        <v>60</v>
      </c>
      <c r="D56" s="35">
        <v>0</v>
      </c>
      <c r="E56" s="35">
        <v>190120</v>
      </c>
      <c r="F56" s="40">
        <f>+SUMIFS(Hoja1!$D$3:$D$44,Hoja1!$B$3:$B$44,C56)</f>
        <v>0</v>
      </c>
      <c r="G56" s="40">
        <f>+SUMIFS(Hoja1!$E$3:$E$44,Hoja1!$B$3:$B$44,C56)</f>
        <v>0</v>
      </c>
      <c r="H56" s="40">
        <f>+SUMIFS(Hoja1!$F$3:$F$44,Hoja1!$B$3:$B$44,C56)</f>
        <v>190120</v>
      </c>
      <c r="I56" s="40">
        <f>+SUMIFS(Hoja1!$G$3:$G$44,Hoja1!$B$3:$B$44,C56)</f>
        <v>0</v>
      </c>
      <c r="J56" s="40">
        <f>+SUMIFS(Hoja1!$H$3:$H$44,Hoja1!$B$3:$B$44,C56)</f>
        <v>0</v>
      </c>
      <c r="K56" s="40">
        <f>+SUMIFS(Hoja1!$I$3:$I$44,Hoja1!$B$3:$B$44,C56)</f>
        <v>0</v>
      </c>
      <c r="L56" s="40">
        <f>+SUMIFS(Hoja1!$J$3:$J$44,Hoja1!$B$3:$B$44,C56)</f>
        <v>0</v>
      </c>
      <c r="M56" s="40"/>
      <c r="N56" s="40"/>
      <c r="O56" s="40"/>
      <c r="P56" s="40"/>
      <c r="Q56" s="41"/>
      <c r="R56" s="42">
        <f t="shared" si="10"/>
        <v>190120</v>
      </c>
    </row>
    <row r="57" spans="3:18" x14ac:dyDescent="0.25">
      <c r="C57" s="9" t="s">
        <v>61</v>
      </c>
      <c r="D57" s="35">
        <v>1000000</v>
      </c>
      <c r="E57" s="33">
        <v>4103000</v>
      </c>
      <c r="F57" s="40">
        <f>+SUMIFS(Hoja1!$D$3:$D$44,Hoja1!$B$3:$B$44,C57)</f>
        <v>0</v>
      </c>
      <c r="G57" s="40">
        <f>+SUMIFS(Hoja1!$E$3:$E$44,Hoja1!$B$3:$B$44,C57)</f>
        <v>0</v>
      </c>
      <c r="H57" s="40">
        <f>+SUMIFS(Hoja1!$F$3:$F$44,Hoja1!$B$3:$B$44,C57)</f>
        <v>0</v>
      </c>
      <c r="I57" s="40">
        <f>+SUMIFS(Hoja1!$G$3:$G$44,Hoja1!$B$3:$B$44,C57)</f>
        <v>0</v>
      </c>
      <c r="J57" s="40">
        <f>+SUMIFS(Hoja1!$H$3:$H$44,Hoja1!$B$3:$B$44,C57)</f>
        <v>0</v>
      </c>
      <c r="K57" s="40">
        <f>+SUMIFS(Hoja1!$I$3:$I$44,Hoja1!$B$3:$B$44,C57)</f>
        <v>126025</v>
      </c>
      <c r="L57" s="40">
        <f>+SUMIFS(Hoja1!$J$3:$J$44,Hoja1!$B$3:$B$44,C57)</f>
        <v>0</v>
      </c>
      <c r="M57" s="40"/>
      <c r="N57" s="40"/>
      <c r="O57" s="40"/>
      <c r="P57" s="40"/>
      <c r="Q57" s="41"/>
      <c r="R57" s="42">
        <f t="shared" si="10"/>
        <v>126025</v>
      </c>
    </row>
    <row r="58" spans="3:18" x14ac:dyDescent="0.25">
      <c r="C58" s="9" t="s">
        <v>62</v>
      </c>
      <c r="D58" s="35">
        <v>4000000</v>
      </c>
      <c r="E58" s="35">
        <v>4000000</v>
      </c>
      <c r="F58" s="40">
        <f>+SUMIFS(Hoja1!$D$3:$D$44,Hoja1!$B$3:$B$44,C58)</f>
        <v>0</v>
      </c>
      <c r="G58" s="40">
        <f>+SUMIFS(Hoja1!$E$3:$E$44,Hoja1!$B$3:$B$44,C58)</f>
        <v>0</v>
      </c>
      <c r="H58" s="40">
        <f>+SUMIFS(Hoja1!$F$3:$F$44,Hoja1!$B$3:$B$44,C58)</f>
        <v>0</v>
      </c>
      <c r="I58" s="40">
        <f>+SUMIFS(Hoja1!$G$3:$G$44,Hoja1!$B$3:$B$44,C58)</f>
        <v>0</v>
      </c>
      <c r="J58" s="40">
        <f>+SUMIFS(Hoja1!$H$3:$H$44,Hoja1!$B$3:$B$44,C58)</f>
        <v>336300</v>
      </c>
      <c r="K58" s="40">
        <f>+SUMIFS(Hoja1!$I$3:$I$44,Hoja1!$B$3:$B$44,C58)</f>
        <v>392614.71</v>
      </c>
      <c r="L58" s="40">
        <f>+SUMIFS(Hoja1!$J$3:$J$44,Hoja1!$B$3:$B$44,C58)</f>
        <v>1137886.6299999999</v>
      </c>
      <c r="M58" s="40"/>
      <c r="N58" s="40"/>
      <c r="O58" s="40"/>
      <c r="P58" s="40"/>
      <c r="Q58" s="41"/>
      <c r="R58" s="42">
        <f t="shared" si="10"/>
        <v>1866801.3399999999</v>
      </c>
    </row>
    <row r="59" spans="3:18" x14ac:dyDescent="0.25">
      <c r="C59" s="9" t="s">
        <v>63</v>
      </c>
      <c r="D59" s="35">
        <v>0</v>
      </c>
      <c r="E59" s="35">
        <v>555000</v>
      </c>
      <c r="F59" s="40">
        <f>+SUMIFS(Hoja1!$D$3:$D$44,Hoja1!$B$3:$B$44,C59)</f>
        <v>0</v>
      </c>
      <c r="G59" s="40">
        <f>+SUMIFS(Hoja1!$E$3:$E$44,Hoja1!$B$3:$B$44,C59)</f>
        <v>0</v>
      </c>
      <c r="H59" s="40">
        <f>+SUMIFS(Hoja1!$F$3:$F$44,Hoja1!$B$3:$B$44,C59)</f>
        <v>554759.86</v>
      </c>
      <c r="I59" s="40">
        <f>+SUMIFS(Hoja1!$G$3:$G$44,Hoja1!$B$3:$B$44,C59)</f>
        <v>0</v>
      </c>
      <c r="J59" s="40">
        <f>+SUMIFS(Hoja1!$H$3:$H$44,Hoja1!$B$3:$B$44,C59)</f>
        <v>0</v>
      </c>
      <c r="K59" s="40">
        <f>+SUMIFS(Hoja1!$I$3:$I$44,Hoja1!$B$3:$B$44,C59)</f>
        <v>0</v>
      </c>
      <c r="L59" s="40">
        <f>+SUMIFS(Hoja1!$J$3:$J$44,Hoja1!$B$3:$B$44,C59)</f>
        <v>0</v>
      </c>
      <c r="M59" s="40"/>
      <c r="N59" s="40"/>
      <c r="O59" s="40"/>
      <c r="P59" s="40"/>
      <c r="Q59" s="41"/>
      <c r="R59" s="42">
        <f t="shared" si="10"/>
        <v>554759.86</v>
      </c>
    </row>
    <row r="60" spans="3:18" x14ac:dyDescent="0.25">
      <c r="C60" s="9" t="s">
        <v>64</v>
      </c>
      <c r="D60" s="35">
        <v>0</v>
      </c>
      <c r="E60" s="35">
        <v>660000</v>
      </c>
      <c r="F60" s="40">
        <f>+SUMIFS(Hoja1!$D$3:$D$44,Hoja1!$B$3:$B$44,C60)</f>
        <v>0</v>
      </c>
      <c r="G60" s="40">
        <f>+SUMIFS(Hoja1!$E$3:$E$44,Hoja1!$B$3:$B$44,C60)</f>
        <v>0</v>
      </c>
      <c r="H60" s="40">
        <f>+SUMIFS(Hoja1!$F$3:$F$44,Hoja1!$B$3:$B$44,C60)</f>
        <v>0</v>
      </c>
      <c r="I60" s="40">
        <f>+SUMIFS(Hoja1!$G$3:$G$44,Hoja1!$B$3:$B$44,C60)</f>
        <v>0</v>
      </c>
      <c r="J60" s="40">
        <f>+SUMIFS(Hoja1!$H$3:$H$44,Hoja1!$B$3:$B$44,C60)</f>
        <v>0</v>
      </c>
      <c r="K60" s="40">
        <f>+SUMIFS(Hoja1!$I$3:$I$44,Hoja1!$B$3:$B$44,C60)</f>
        <v>0</v>
      </c>
      <c r="L60" s="40">
        <f>+SUMIFS(Hoja1!$J$3:$J$44,Hoja1!$B$3:$B$44,C60)</f>
        <v>0</v>
      </c>
      <c r="M60" s="40"/>
      <c r="N60" s="40"/>
      <c r="O60" s="40"/>
      <c r="P60" s="40"/>
      <c r="Q60" s="41"/>
      <c r="R60" s="42">
        <f t="shared" si="10"/>
        <v>0</v>
      </c>
    </row>
    <row r="61" spans="3:18" x14ac:dyDescent="0.25">
      <c r="C61" s="9" t="s">
        <v>65</v>
      </c>
      <c r="D61" s="35">
        <v>1000000</v>
      </c>
      <c r="E61" s="35">
        <v>0</v>
      </c>
      <c r="F61" s="40">
        <f>+SUMIFS(Hoja1!$D$3:$D$44,Hoja1!$B$3:$B$44,C61)</f>
        <v>0</v>
      </c>
      <c r="G61" s="40">
        <f>+SUMIFS(Hoja1!$E$3:$E$44,Hoja1!$B$3:$B$44,C61)</f>
        <v>0</v>
      </c>
      <c r="H61" s="40">
        <f>+SUMIFS(Hoja1!$F$3:$F$44,Hoja1!$B$3:$B$44,C61)</f>
        <v>0</v>
      </c>
      <c r="I61" s="40">
        <f>+SUMIFS(Hoja1!$G$3:$G$44,Hoja1!$B$3:$B$44,C61)</f>
        <v>0</v>
      </c>
      <c r="J61" s="40">
        <f>+SUMIFS(Hoja1!$H$3:$H$44,Hoja1!$B$3:$B$44,C61)</f>
        <v>0</v>
      </c>
      <c r="K61" s="40">
        <f>+SUMIFS(Hoja1!$I$3:$I$44,Hoja1!$B$3:$B$44,C61)</f>
        <v>0</v>
      </c>
      <c r="L61" s="40">
        <f>+SUMIFS(Hoja1!$J$3:$J$44,Hoja1!$B$3:$B$44,C61)</f>
        <v>0</v>
      </c>
      <c r="M61" s="40"/>
      <c r="N61" s="40"/>
      <c r="O61" s="40"/>
      <c r="P61" s="40"/>
      <c r="Q61" s="41"/>
      <c r="R61" s="42">
        <f t="shared" si="10"/>
        <v>0</v>
      </c>
    </row>
    <row r="62" spans="3:18" x14ac:dyDescent="0.25">
      <c r="C62" s="9" t="s">
        <v>66</v>
      </c>
      <c r="D62" s="35">
        <v>200000</v>
      </c>
      <c r="E62" s="35">
        <v>600000</v>
      </c>
      <c r="F62" s="40">
        <f>+SUMIFS(Hoja1!$D$3:$D$44,Hoja1!$B$3:$B$44,C62)</f>
        <v>0</v>
      </c>
      <c r="G62" s="40">
        <f>+SUMIFS(Hoja1!$E$3:$E$44,Hoja1!$B$3:$B$44,C62)</f>
        <v>0</v>
      </c>
      <c r="H62" s="40">
        <f>+SUMIFS(Hoja1!$F$3:$F$44,Hoja1!$B$3:$B$44,C62)</f>
        <v>0</v>
      </c>
      <c r="I62" s="40">
        <f>+SUMIFS(Hoja1!$G$3:$G$44,Hoja1!$B$3:$B$44,C62)</f>
        <v>0</v>
      </c>
      <c r="J62" s="40">
        <f>+SUMIFS(Hoja1!$H$3:$H$44,Hoja1!$B$3:$B$44,C62)</f>
        <v>0</v>
      </c>
      <c r="K62" s="40">
        <f>+SUMIFS(Hoja1!$I$3:$I$44,Hoja1!$B$3:$B$44,C62)</f>
        <v>110649.78</v>
      </c>
      <c r="L62" s="40">
        <f>+SUMIFS(Hoja1!$J$3:$J$44,Hoja1!$B$3:$B$44,C62)</f>
        <v>0</v>
      </c>
      <c r="M62" s="40"/>
      <c r="N62" s="40"/>
      <c r="O62" s="40"/>
      <c r="P62" s="40"/>
      <c r="Q62" s="41"/>
      <c r="R62" s="42">
        <f t="shared" si="10"/>
        <v>110649.78</v>
      </c>
    </row>
    <row r="63" spans="3:18" s="8" customFormat="1" hidden="1" x14ac:dyDescent="0.25">
      <c r="C63" s="6" t="s">
        <v>67</v>
      </c>
      <c r="D63" s="35">
        <v>0</v>
      </c>
      <c r="E63" s="35">
        <v>0</v>
      </c>
      <c r="F63" s="7">
        <f>+SUMIFS(Hoja1!$C$3:$C$44,Hoja1!$B$3:$B$44,C63)</f>
        <v>0</v>
      </c>
      <c r="G63" s="7">
        <f>+SUMIFS(Hoja1!$C$3:$C$44,Hoja1!$B$3:$B$44,F63)</f>
        <v>0</v>
      </c>
      <c r="H63" s="7">
        <f>+SUMIFS(Hoja1!$C$3:$C$44,Hoja1!$B$3:$B$44,G63)</f>
        <v>0</v>
      </c>
      <c r="I63" s="40">
        <f>+SUMIFS(Hoja1!$G$3:$G$44,Hoja1!$B$3:$B$44,C63)</f>
        <v>0</v>
      </c>
      <c r="J63" s="7"/>
      <c r="K63" s="7"/>
      <c r="L63" s="7"/>
      <c r="M63" s="7"/>
      <c r="N63" s="7"/>
      <c r="O63" s="7"/>
      <c r="P63" s="7"/>
      <c r="R63" s="42">
        <f t="shared" si="10"/>
        <v>0</v>
      </c>
    </row>
    <row r="64" spans="3:18" hidden="1" x14ac:dyDescent="0.25">
      <c r="C64" s="9" t="s">
        <v>68</v>
      </c>
      <c r="D64" s="35">
        <v>0</v>
      </c>
      <c r="E64" s="35">
        <v>0</v>
      </c>
      <c r="F64" s="40">
        <f>+SUMIFS(Hoja1!$D$3:$D$44,Hoja1!$B$3:$B$44,C64)</f>
        <v>0</v>
      </c>
      <c r="G64" s="40">
        <f>+SUMIFS(Hoja1!$E$3:$E$44,Hoja1!$B$3:$B$44,C64)</f>
        <v>0</v>
      </c>
      <c r="H64" s="40">
        <f>+SUMIFS(Hoja1!$F$3:$F$44,Hoja1!$B$3:$B$44,C64)</f>
        <v>0</v>
      </c>
      <c r="I64" s="40">
        <f>+SUMIFS(Hoja1!$G$3:$G$44,Hoja1!$B$3:$B$44,C64)</f>
        <v>0</v>
      </c>
      <c r="J64" s="40">
        <v>0</v>
      </c>
      <c r="K64" s="40">
        <v>0</v>
      </c>
      <c r="L64" s="40">
        <v>0</v>
      </c>
      <c r="M64" s="40">
        <v>0</v>
      </c>
      <c r="N64" s="40"/>
      <c r="O64" s="40"/>
      <c r="P64" s="40"/>
      <c r="Q64" s="41"/>
      <c r="R64" s="42">
        <f t="shared" si="10"/>
        <v>0</v>
      </c>
    </row>
    <row r="65" spans="3:18" hidden="1" x14ac:dyDescent="0.25">
      <c r="C65" s="9" t="s">
        <v>69</v>
      </c>
      <c r="D65" s="35">
        <v>0</v>
      </c>
      <c r="E65" s="35">
        <v>0</v>
      </c>
      <c r="F65" s="40">
        <f>+SUMIFS(Hoja1!$D$3:$D$44,Hoja1!$B$3:$B$44,C65)</f>
        <v>0</v>
      </c>
      <c r="G65" s="40">
        <f>+SUMIFS(Hoja1!$E$3:$E$44,Hoja1!$B$3:$B$44,C65)</f>
        <v>0</v>
      </c>
      <c r="H65" s="40">
        <f>+SUMIFS(Hoja1!$F$3:$F$44,Hoja1!$B$3:$B$44,C65)</f>
        <v>0</v>
      </c>
      <c r="I65" s="40">
        <f>+SUMIFS(Hoja1!$G$3:$G$44,Hoja1!$B$3:$B$44,C65)</f>
        <v>0</v>
      </c>
      <c r="J65" s="40">
        <v>0</v>
      </c>
      <c r="K65" s="40">
        <v>0</v>
      </c>
      <c r="L65" s="40">
        <v>0</v>
      </c>
      <c r="M65" s="40">
        <v>0</v>
      </c>
      <c r="N65" s="40"/>
      <c r="O65" s="40"/>
      <c r="P65" s="40"/>
      <c r="Q65" s="41"/>
      <c r="R65" s="42">
        <f t="shared" si="10"/>
        <v>0</v>
      </c>
    </row>
    <row r="66" spans="3:18" hidden="1" x14ac:dyDescent="0.25">
      <c r="C66" s="9" t="s">
        <v>70</v>
      </c>
      <c r="D66" s="35">
        <v>0</v>
      </c>
      <c r="E66" s="35">
        <v>0</v>
      </c>
      <c r="F66" s="40">
        <f>+SUMIFS(Hoja1!$D$3:$D$44,Hoja1!$B$3:$B$44,C66)</f>
        <v>0</v>
      </c>
      <c r="G66" s="40">
        <f>+SUMIFS(Hoja1!$E$3:$E$44,Hoja1!$B$3:$B$44,C66)</f>
        <v>0</v>
      </c>
      <c r="H66" s="40">
        <f>+SUMIFS(Hoja1!$F$3:$F$44,Hoja1!$B$3:$B$44,C66)</f>
        <v>0</v>
      </c>
      <c r="I66" s="40">
        <f>+SUMIFS(Hoja1!$G$3:$G$44,Hoja1!$B$3:$B$44,C66)</f>
        <v>0</v>
      </c>
      <c r="J66" s="40">
        <v>0</v>
      </c>
      <c r="K66" s="40">
        <v>0</v>
      </c>
      <c r="L66" s="40">
        <v>0</v>
      </c>
      <c r="M66" s="40">
        <v>0</v>
      </c>
      <c r="N66" s="40"/>
      <c r="O66" s="40"/>
      <c r="P66" s="40"/>
      <c r="Q66" s="41"/>
      <c r="R66" s="42">
        <f t="shared" si="10"/>
        <v>0</v>
      </c>
    </row>
    <row r="67" spans="3:18" ht="30" hidden="1" x14ac:dyDescent="0.25">
      <c r="C67" s="27" t="s">
        <v>71</v>
      </c>
      <c r="D67" s="35">
        <v>0</v>
      </c>
      <c r="E67" s="35">
        <v>0</v>
      </c>
      <c r="F67" s="40">
        <f>+SUMIFS(Hoja1!$D$3:$D$44,Hoja1!$B$3:$B$44,C67)</f>
        <v>0</v>
      </c>
      <c r="G67" s="40">
        <f>+SUMIFS(Hoja1!$E$3:$E$44,Hoja1!$B$3:$B$44,C67)</f>
        <v>0</v>
      </c>
      <c r="H67" s="40">
        <f>+SUMIFS(Hoja1!$F$3:$F$44,Hoja1!$B$3:$B$44,C67)</f>
        <v>0</v>
      </c>
      <c r="I67" s="40">
        <f>+SUMIFS(Hoja1!$G$3:$G$44,Hoja1!$B$3:$B$44,C67)</f>
        <v>0</v>
      </c>
      <c r="J67" s="40">
        <v>0</v>
      </c>
      <c r="K67" s="40">
        <v>0</v>
      </c>
      <c r="L67" s="40">
        <v>0</v>
      </c>
      <c r="M67" s="40">
        <v>0</v>
      </c>
      <c r="N67" s="40"/>
      <c r="O67" s="40"/>
      <c r="P67" s="40"/>
      <c r="Q67" s="41"/>
      <c r="R67" s="42">
        <f t="shared" si="10"/>
        <v>0</v>
      </c>
    </row>
    <row r="68" spans="3:18" hidden="1" x14ac:dyDescent="0.25">
      <c r="C68" s="6" t="s">
        <v>72</v>
      </c>
      <c r="D68" s="35">
        <v>0</v>
      </c>
      <c r="E68" s="35">
        <v>0</v>
      </c>
      <c r="F68" s="40">
        <v>0</v>
      </c>
      <c r="G68" s="40">
        <v>0</v>
      </c>
      <c r="H68" s="40">
        <v>0</v>
      </c>
      <c r="I68" s="40">
        <f>+SUMIFS(Hoja1!$G$3:$G$44,Hoja1!$B$3:$B$44,C68)</f>
        <v>0</v>
      </c>
      <c r="J68" s="40">
        <v>0</v>
      </c>
      <c r="K68" s="40">
        <v>0</v>
      </c>
      <c r="L68" s="40">
        <v>0</v>
      </c>
      <c r="M68" s="40">
        <v>0</v>
      </c>
      <c r="N68" s="40"/>
      <c r="O68" s="40"/>
      <c r="P68" s="40"/>
      <c r="Q68" s="41"/>
      <c r="R68" s="42">
        <f t="shared" si="10"/>
        <v>0</v>
      </c>
    </row>
    <row r="69" spans="3:18" hidden="1" x14ac:dyDescent="0.25">
      <c r="C69" s="9" t="s">
        <v>73</v>
      </c>
      <c r="D69" s="35">
        <v>0</v>
      </c>
      <c r="E69" s="35">
        <v>0</v>
      </c>
      <c r="F69" s="40">
        <v>0</v>
      </c>
      <c r="G69" s="40">
        <v>0</v>
      </c>
      <c r="H69" s="40">
        <v>0</v>
      </c>
      <c r="I69" s="40">
        <f>+SUMIFS(Hoja1!$G$3:$G$44,Hoja1!$B$3:$B$44,C69)</f>
        <v>0</v>
      </c>
      <c r="J69" s="40">
        <v>0</v>
      </c>
      <c r="K69" s="40">
        <v>0</v>
      </c>
      <c r="L69" s="40">
        <v>0</v>
      </c>
      <c r="M69" s="40">
        <v>0</v>
      </c>
      <c r="N69" s="40"/>
      <c r="O69" s="40"/>
      <c r="P69" s="40"/>
      <c r="Q69" s="41"/>
      <c r="R69" s="42">
        <f t="shared" si="10"/>
        <v>0</v>
      </c>
    </row>
    <row r="70" spans="3:18" hidden="1" x14ac:dyDescent="0.25">
      <c r="C70" s="9" t="s">
        <v>74</v>
      </c>
      <c r="D70" s="35">
        <v>0</v>
      </c>
      <c r="E70" s="35">
        <v>0</v>
      </c>
      <c r="F70" s="40">
        <v>0</v>
      </c>
      <c r="G70" s="40">
        <v>0</v>
      </c>
      <c r="H70" s="40">
        <v>0</v>
      </c>
      <c r="I70" s="40">
        <f>+SUMIFS(Hoja1!$G$3:$G$44,Hoja1!$B$3:$B$44,C70)</f>
        <v>0</v>
      </c>
      <c r="J70" s="40">
        <v>0</v>
      </c>
      <c r="K70" s="40">
        <v>0</v>
      </c>
      <c r="L70" s="40">
        <v>0</v>
      </c>
      <c r="M70" s="40">
        <v>0</v>
      </c>
      <c r="N70" s="40"/>
      <c r="O70" s="40"/>
      <c r="P70" s="40"/>
      <c r="Q70" s="41"/>
      <c r="R70" s="42">
        <f t="shared" si="10"/>
        <v>0</v>
      </c>
    </row>
    <row r="71" spans="3:18" hidden="1" x14ac:dyDescent="0.25">
      <c r="C71" s="6" t="s">
        <v>75</v>
      </c>
      <c r="D71" s="35">
        <v>0</v>
      </c>
      <c r="E71" s="35">
        <v>0</v>
      </c>
      <c r="F71" s="40">
        <v>0</v>
      </c>
      <c r="G71" s="40">
        <v>0</v>
      </c>
      <c r="H71" s="40">
        <v>0</v>
      </c>
      <c r="I71" s="40">
        <f>+SUMIFS(Hoja1!$G$3:$G$44,Hoja1!$B$3:$B$44,C71)</f>
        <v>0</v>
      </c>
      <c r="J71" s="40">
        <v>0</v>
      </c>
      <c r="K71" s="40">
        <v>0</v>
      </c>
      <c r="L71" s="40"/>
      <c r="M71" s="40">
        <v>0</v>
      </c>
      <c r="N71" s="40"/>
      <c r="O71" s="40"/>
      <c r="P71" s="40"/>
      <c r="Q71" s="41"/>
      <c r="R71" s="42">
        <f t="shared" si="10"/>
        <v>0</v>
      </c>
    </row>
    <row r="72" spans="3:18" hidden="1" x14ac:dyDescent="0.25">
      <c r="C72" s="9" t="s">
        <v>76</v>
      </c>
      <c r="D72" s="35">
        <v>0</v>
      </c>
      <c r="E72" s="35">
        <v>0</v>
      </c>
      <c r="F72" s="40">
        <v>0</v>
      </c>
      <c r="G72" s="40">
        <v>0</v>
      </c>
      <c r="H72" s="40">
        <v>0</v>
      </c>
      <c r="I72" s="40">
        <f>+SUMIFS(Hoja1!$G$3:$G$44,Hoja1!$B$3:$B$44,C72)</f>
        <v>0</v>
      </c>
      <c r="J72" s="40">
        <v>0</v>
      </c>
      <c r="K72" s="40">
        <v>0</v>
      </c>
      <c r="L72" s="40">
        <v>0</v>
      </c>
      <c r="M72" s="40">
        <v>0</v>
      </c>
      <c r="N72" s="40"/>
      <c r="O72" s="40"/>
      <c r="P72" s="40"/>
      <c r="Q72" s="41"/>
      <c r="R72" s="42">
        <f t="shared" si="10"/>
        <v>0</v>
      </c>
    </row>
    <row r="73" spans="3:18" hidden="1" x14ac:dyDescent="0.25">
      <c r="C73" s="9" t="s">
        <v>77</v>
      </c>
      <c r="D73" s="35">
        <v>0</v>
      </c>
      <c r="E73" s="35">
        <v>0</v>
      </c>
      <c r="F73" s="40">
        <v>0</v>
      </c>
      <c r="G73" s="40">
        <v>0</v>
      </c>
      <c r="H73" s="40">
        <v>0</v>
      </c>
      <c r="I73" s="40">
        <f>+SUMIFS(Hoja1!$G$3:$G$44,Hoja1!$B$3:$B$44,C73)</f>
        <v>0</v>
      </c>
      <c r="J73" s="40">
        <v>0</v>
      </c>
      <c r="K73" s="40">
        <v>0</v>
      </c>
      <c r="L73" s="40">
        <v>0</v>
      </c>
      <c r="M73" s="40">
        <v>0</v>
      </c>
      <c r="N73" s="40"/>
      <c r="O73" s="40"/>
      <c r="P73" s="40"/>
      <c r="Q73" s="41"/>
      <c r="R73" s="42">
        <f t="shared" si="10"/>
        <v>0</v>
      </c>
    </row>
    <row r="74" spans="3:18" hidden="1" x14ac:dyDescent="0.25">
      <c r="C74" s="9" t="s">
        <v>78</v>
      </c>
      <c r="D74" s="35">
        <v>0</v>
      </c>
      <c r="E74" s="35">
        <v>0</v>
      </c>
      <c r="F74" s="40">
        <v>0</v>
      </c>
      <c r="G74" s="40">
        <v>0</v>
      </c>
      <c r="H74" s="40">
        <v>0</v>
      </c>
      <c r="I74" s="40">
        <f>+SUMIFS(Hoja1!$G$3:$G$44,Hoja1!$B$3:$B$44,C74)</f>
        <v>0</v>
      </c>
      <c r="J74" s="40">
        <v>0</v>
      </c>
      <c r="K74" s="40">
        <v>0</v>
      </c>
      <c r="L74" s="40">
        <v>0</v>
      </c>
      <c r="M74" s="40">
        <v>0</v>
      </c>
      <c r="N74" s="40"/>
      <c r="O74" s="40"/>
      <c r="P74" s="40"/>
      <c r="Q74" s="41"/>
      <c r="R74" s="42">
        <f t="shared" ref="R74:R83" si="15">SUM(F74:Q74)</f>
        <v>0</v>
      </c>
    </row>
    <row r="75" spans="3:18" hidden="1" x14ac:dyDescent="0.25">
      <c r="C75" s="3" t="s">
        <v>79</v>
      </c>
      <c r="D75" s="37">
        <v>0</v>
      </c>
      <c r="E75" s="37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hidden="1" x14ac:dyDescent="0.25">
      <c r="C76" s="6" t="s">
        <v>80</v>
      </c>
      <c r="D76" s="35">
        <v>0</v>
      </c>
      <c r="E76" s="36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/>
      <c r="O76" s="40"/>
      <c r="P76" s="40"/>
      <c r="Q76" s="41"/>
      <c r="R76" s="42">
        <f t="shared" si="15"/>
        <v>0</v>
      </c>
    </row>
    <row r="77" spans="3:18" hidden="1" x14ac:dyDescent="0.25">
      <c r="C77" s="9" t="s">
        <v>81</v>
      </c>
      <c r="D77" s="35">
        <v>0</v>
      </c>
      <c r="E77" s="35">
        <v>0</v>
      </c>
      <c r="F77" s="40">
        <v>0</v>
      </c>
      <c r="G77" s="40">
        <v>0</v>
      </c>
      <c r="H77" s="40">
        <v>0</v>
      </c>
      <c r="I77" s="40">
        <f>+SUMIFS(Hoja1!$G$3:$G$44,Hoja1!$B$3:$B$44,C77)</f>
        <v>0</v>
      </c>
      <c r="J77" s="40">
        <v>0</v>
      </c>
      <c r="K77" s="40">
        <v>0</v>
      </c>
      <c r="L77" s="40">
        <v>0</v>
      </c>
      <c r="M77" s="40">
        <v>0</v>
      </c>
      <c r="N77" s="40"/>
      <c r="O77" s="40"/>
      <c r="P77" s="40"/>
      <c r="Q77" s="41"/>
      <c r="R77" s="42">
        <f t="shared" si="15"/>
        <v>0</v>
      </c>
    </row>
    <row r="78" spans="3:18" hidden="1" x14ac:dyDescent="0.25">
      <c r="C78" s="9" t="s">
        <v>82</v>
      </c>
      <c r="D78" s="35">
        <v>0</v>
      </c>
      <c r="E78" s="35">
        <v>0</v>
      </c>
      <c r="F78" s="40">
        <v>0</v>
      </c>
      <c r="G78" s="40">
        <v>0</v>
      </c>
      <c r="H78" s="40">
        <v>0</v>
      </c>
      <c r="I78" s="40">
        <f>+SUMIFS(Hoja1!$G$3:$G$44,Hoja1!$B$3:$B$44,C78)</f>
        <v>0</v>
      </c>
      <c r="J78" s="40">
        <v>0</v>
      </c>
      <c r="K78" s="40">
        <v>0</v>
      </c>
      <c r="L78" s="40">
        <v>0</v>
      </c>
      <c r="M78" s="40">
        <v>0</v>
      </c>
      <c r="N78" s="40"/>
      <c r="O78" s="40"/>
      <c r="P78" s="40"/>
      <c r="Q78" s="41"/>
      <c r="R78" s="42">
        <f t="shared" si="15"/>
        <v>0</v>
      </c>
    </row>
    <row r="79" spans="3:18" hidden="1" x14ac:dyDescent="0.25">
      <c r="C79" s="6" t="s">
        <v>83</v>
      </c>
      <c r="D79" s="35">
        <v>0</v>
      </c>
      <c r="E79" s="36">
        <v>0</v>
      </c>
      <c r="F79" s="40">
        <v>0</v>
      </c>
      <c r="G79" s="40">
        <v>0</v>
      </c>
      <c r="H79" s="40">
        <v>0</v>
      </c>
      <c r="I79" s="40">
        <f>+SUMIFS(Hoja1!$G$3:$G$44,Hoja1!$B$3:$B$44,C79)</f>
        <v>0</v>
      </c>
      <c r="J79" s="40">
        <v>0</v>
      </c>
      <c r="K79" s="40">
        <v>0</v>
      </c>
      <c r="L79" s="40">
        <v>0</v>
      </c>
      <c r="M79" s="40">
        <v>0</v>
      </c>
      <c r="N79" s="40"/>
      <c r="O79" s="40"/>
      <c r="P79" s="40"/>
      <c r="Q79" s="41"/>
      <c r="R79" s="42">
        <f t="shared" si="15"/>
        <v>0</v>
      </c>
    </row>
    <row r="80" spans="3:18" hidden="1" x14ac:dyDescent="0.25">
      <c r="C80" s="9" t="s">
        <v>84</v>
      </c>
      <c r="D80" s="35">
        <v>0</v>
      </c>
      <c r="E80" s="35">
        <v>0</v>
      </c>
      <c r="F80" s="40">
        <v>0</v>
      </c>
      <c r="G80" s="40">
        <v>0</v>
      </c>
      <c r="H80" s="40">
        <v>0</v>
      </c>
      <c r="I80" s="40">
        <f>+SUMIFS(Hoja1!$G$3:$G$44,Hoja1!$B$3:$B$44,C80)</f>
        <v>0</v>
      </c>
      <c r="J80" s="40">
        <v>0</v>
      </c>
      <c r="K80" s="40">
        <v>0</v>
      </c>
      <c r="L80" s="40">
        <v>0</v>
      </c>
      <c r="M80" s="40">
        <v>0</v>
      </c>
      <c r="N80" s="40"/>
      <c r="O80" s="40"/>
      <c r="P80" s="40"/>
      <c r="Q80" s="41"/>
      <c r="R80" s="42">
        <f t="shared" si="15"/>
        <v>0</v>
      </c>
    </row>
    <row r="81" spans="3:18" hidden="1" x14ac:dyDescent="0.25">
      <c r="C81" s="9" t="s">
        <v>85</v>
      </c>
      <c r="D81" s="35">
        <v>0</v>
      </c>
      <c r="E81" s="35">
        <v>0</v>
      </c>
      <c r="F81" s="40">
        <v>0</v>
      </c>
      <c r="G81" s="40">
        <v>0</v>
      </c>
      <c r="H81" s="40">
        <v>0</v>
      </c>
      <c r="I81" s="40">
        <f>+SUMIFS(Hoja1!$G$3:$G$44,Hoja1!$B$3:$B$44,C81)</f>
        <v>0</v>
      </c>
      <c r="J81" s="40">
        <v>0</v>
      </c>
      <c r="K81" s="40">
        <v>0</v>
      </c>
      <c r="L81" s="40">
        <v>0</v>
      </c>
      <c r="M81" s="40">
        <v>0</v>
      </c>
      <c r="N81" s="40"/>
      <c r="O81" s="40"/>
      <c r="P81" s="40"/>
      <c r="Q81" s="41"/>
      <c r="R81" s="42">
        <f t="shared" si="15"/>
        <v>0</v>
      </c>
    </row>
    <row r="82" spans="3:18" hidden="1" x14ac:dyDescent="0.25">
      <c r="C82" s="6" t="s">
        <v>86</v>
      </c>
      <c r="D82" s="35">
        <v>0</v>
      </c>
      <c r="E82" s="36">
        <v>0</v>
      </c>
      <c r="F82" s="40">
        <v>0</v>
      </c>
      <c r="G82" s="40">
        <v>0</v>
      </c>
      <c r="H82" s="40">
        <v>0</v>
      </c>
      <c r="I82" s="40">
        <f>+SUMIFS(Hoja1!$G$3:$G$44,Hoja1!$B$3:$B$44,C82)</f>
        <v>0</v>
      </c>
      <c r="J82" s="40">
        <v>0</v>
      </c>
      <c r="K82" s="40">
        <v>0</v>
      </c>
      <c r="L82" s="40">
        <v>0</v>
      </c>
      <c r="M82" s="40">
        <v>0</v>
      </c>
      <c r="N82" s="40"/>
      <c r="O82" s="40"/>
      <c r="P82" s="40"/>
      <c r="Q82" s="41"/>
      <c r="R82" s="42">
        <f t="shared" si="15"/>
        <v>0</v>
      </c>
    </row>
    <row r="83" spans="3:18" hidden="1" x14ac:dyDescent="0.25">
      <c r="C83" s="9" t="s">
        <v>87</v>
      </c>
      <c r="D83" s="35">
        <v>0</v>
      </c>
      <c r="E83" s="35">
        <v>0</v>
      </c>
      <c r="F83" s="40">
        <v>0</v>
      </c>
      <c r="G83" s="40">
        <v>0</v>
      </c>
      <c r="H83" s="40">
        <v>0</v>
      </c>
      <c r="I83" s="40">
        <f>+SUMIFS(Hoja1!$G$3:$G$44,Hoja1!$B$3:$B$44,C83)</f>
        <v>0</v>
      </c>
      <c r="J83" s="40">
        <v>0</v>
      </c>
      <c r="K83" s="40">
        <v>0</v>
      </c>
      <c r="L83" s="40">
        <v>0</v>
      </c>
      <c r="M83" s="40">
        <v>0</v>
      </c>
      <c r="N83" s="40"/>
      <c r="O83" s="40"/>
      <c r="P83" s="40"/>
      <c r="Q83" s="41"/>
      <c r="R83" s="42">
        <f t="shared" si="15"/>
        <v>0</v>
      </c>
    </row>
    <row r="84" spans="3:18" x14ac:dyDescent="0.25">
      <c r="C84" s="11" t="s">
        <v>88</v>
      </c>
      <c r="D84" s="12">
        <f t="shared" ref="D84:I84" si="16">+D10</f>
        <v>595209094</v>
      </c>
      <c r="E84" s="12">
        <f t="shared" si="16"/>
        <v>647209094</v>
      </c>
      <c r="F84" s="12">
        <f t="shared" si="16"/>
        <v>19798829.41</v>
      </c>
      <c r="G84" s="12">
        <f t="shared" si="16"/>
        <v>32099128.52</v>
      </c>
      <c r="H84" s="12">
        <f t="shared" si="16"/>
        <v>45945486.649999999</v>
      </c>
      <c r="I84" s="12">
        <f t="shared" si="16"/>
        <v>52478990.61999999</v>
      </c>
      <c r="J84" s="12">
        <f t="shared" ref="J84:Q84" si="17">+J10</f>
        <v>36870910.939999998</v>
      </c>
      <c r="K84" s="12">
        <f t="shared" si="17"/>
        <v>51275949.979999989</v>
      </c>
      <c r="L84" s="12">
        <f t="shared" si="17"/>
        <v>39174353.309999995</v>
      </c>
      <c r="M84" s="12">
        <f t="shared" si="17"/>
        <v>0</v>
      </c>
      <c r="N84" s="12">
        <f t="shared" si="17"/>
        <v>0</v>
      </c>
      <c r="O84" s="12">
        <f t="shared" si="17"/>
        <v>0</v>
      </c>
      <c r="P84" s="12">
        <f t="shared" si="17"/>
        <v>0</v>
      </c>
      <c r="Q84" s="12">
        <f t="shared" si="17"/>
        <v>0</v>
      </c>
      <c r="R84" s="29">
        <f>+R10</f>
        <v>277643649.42999995</v>
      </c>
    </row>
    <row r="85" spans="3:18" x14ac:dyDescent="0.25">
      <c r="I85" s="49"/>
    </row>
    <row r="86" spans="3:18" ht="18.75" x14ac:dyDescent="0.25">
      <c r="C86" s="13" t="s">
        <v>89</v>
      </c>
      <c r="D86" s="38"/>
      <c r="E86" s="38"/>
      <c r="F86" s="14"/>
      <c r="G86" s="14"/>
    </row>
    <row r="87" spans="3:18" x14ac:dyDescent="0.25">
      <c r="C87" s="15" t="s">
        <v>90</v>
      </c>
      <c r="D87" s="39"/>
      <c r="E87" s="39"/>
      <c r="F87" s="16"/>
      <c r="G87" s="16"/>
    </row>
    <row r="88" spans="3:18" x14ac:dyDescent="0.25">
      <c r="C88" s="15" t="s">
        <v>91</v>
      </c>
      <c r="D88" s="39"/>
      <c r="E88" s="39"/>
      <c r="F88" s="16"/>
      <c r="G88" s="16"/>
    </row>
    <row r="89" spans="3:18" x14ac:dyDescent="0.25">
      <c r="C89" s="15" t="s">
        <v>92</v>
      </c>
      <c r="D89" s="39"/>
      <c r="E89" s="39"/>
      <c r="F89" s="16"/>
      <c r="G89" s="16"/>
    </row>
    <row r="90" spans="3:18" x14ac:dyDescent="0.25">
      <c r="C90" s="15" t="s">
        <v>93</v>
      </c>
      <c r="D90" s="39"/>
      <c r="E90" s="39"/>
      <c r="F90" s="16"/>
      <c r="G90" s="16"/>
    </row>
    <row r="91" spans="3:18" x14ac:dyDescent="0.25">
      <c r="C91" s="15" t="s">
        <v>94</v>
      </c>
      <c r="D91" s="39"/>
      <c r="E91" s="39"/>
      <c r="F91" s="16"/>
      <c r="G91" s="16"/>
    </row>
    <row r="92" spans="3:18" x14ac:dyDescent="0.25">
      <c r="C92" s="15" t="s">
        <v>95</v>
      </c>
      <c r="D92" s="39"/>
      <c r="E92" s="39"/>
      <c r="F92" s="16"/>
      <c r="G92" s="16"/>
    </row>
    <row r="93" spans="3:18" x14ac:dyDescent="0.25">
      <c r="C93" s="15"/>
      <c r="D93" s="39"/>
      <c r="E93" s="39"/>
      <c r="F93" s="16"/>
      <c r="G93" s="16"/>
    </row>
    <row r="94" spans="3:18" x14ac:dyDescent="0.25">
      <c r="C94" s="15"/>
      <c r="D94" s="39"/>
      <c r="E94" s="39"/>
      <c r="F94" s="16"/>
      <c r="G94" s="16"/>
    </row>
    <row r="95" spans="3:18" x14ac:dyDescent="0.25">
      <c r="C95" s="15"/>
      <c r="D95" s="39"/>
      <c r="E95" s="39"/>
      <c r="F95" s="16"/>
      <c r="G95" s="16"/>
    </row>
    <row r="96" spans="3:18" x14ac:dyDescent="0.25">
      <c r="C96" s="15"/>
      <c r="D96" s="39"/>
      <c r="E96" s="39"/>
      <c r="F96" s="16"/>
      <c r="G96" s="16"/>
    </row>
    <row r="97" spans="3:7" x14ac:dyDescent="0.25">
      <c r="C97" s="54" t="s">
        <v>96</v>
      </c>
      <c r="D97" s="54"/>
      <c r="E97" s="54"/>
      <c r="F97" s="54"/>
      <c r="G97" s="54"/>
    </row>
    <row r="98" spans="3:7" x14ac:dyDescent="0.25">
      <c r="C98" s="54" t="s">
        <v>97</v>
      </c>
      <c r="D98" s="54"/>
      <c r="E98" s="54"/>
      <c r="F98" s="54"/>
      <c r="G98" s="54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view="pageBreakPreview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23.42578125" style="25" customWidth="1"/>
    <col min="2" max="2" width="41.85546875" style="25" customWidth="1"/>
    <col min="3" max="3" width="15.42578125" style="26" customWidth="1"/>
    <col min="4" max="4" width="17.28515625" style="26" bestFit="1" customWidth="1"/>
    <col min="5" max="5" width="18.5703125" style="10" bestFit="1" customWidth="1"/>
    <col min="6" max="6" width="18.42578125" style="25" customWidth="1"/>
    <col min="7" max="7" width="17" style="25" customWidth="1"/>
    <col min="8" max="8" width="17.7109375" style="25" customWidth="1"/>
    <col min="9" max="10" width="17.85546875" style="25" customWidth="1"/>
    <col min="11" max="16384" width="9.140625" style="25"/>
  </cols>
  <sheetData>
    <row r="1" spans="1:10" ht="23.25" customHeight="1" x14ac:dyDescent="0.25">
      <c r="C1" s="48"/>
      <c r="D1" s="48" t="s">
        <v>124</v>
      </c>
      <c r="E1" s="63" t="s">
        <v>125</v>
      </c>
      <c r="F1" s="63" t="s">
        <v>126</v>
      </c>
      <c r="G1" s="63" t="s">
        <v>127</v>
      </c>
      <c r="H1" s="63" t="s">
        <v>128</v>
      </c>
      <c r="I1" s="63" t="s">
        <v>129</v>
      </c>
      <c r="J1" s="63" t="s">
        <v>130</v>
      </c>
    </row>
    <row r="2" spans="1:10" s="66" customFormat="1" ht="33.75" customHeight="1" x14ac:dyDescent="0.25">
      <c r="A2" s="64" t="s">
        <v>99</v>
      </c>
      <c r="B2" s="64" t="s">
        <v>100</v>
      </c>
      <c r="C2" s="65" t="s">
        <v>101</v>
      </c>
      <c r="D2" s="65" t="s">
        <v>101</v>
      </c>
      <c r="E2" s="64" t="s">
        <v>101</v>
      </c>
      <c r="F2" s="64" t="s">
        <v>101</v>
      </c>
      <c r="G2" s="64" t="s">
        <v>101</v>
      </c>
      <c r="H2" s="64" t="s">
        <v>101</v>
      </c>
      <c r="I2" s="64" t="s">
        <v>101</v>
      </c>
      <c r="J2" s="64" t="s">
        <v>101</v>
      </c>
    </row>
    <row r="3" spans="1:10" s="53" customFormat="1" ht="15.75" x14ac:dyDescent="0.25">
      <c r="A3" s="47" t="s">
        <v>102</v>
      </c>
      <c r="B3" s="50" t="s">
        <v>103</v>
      </c>
      <c r="C3" s="51">
        <f>SUM(D3:J3)</f>
        <v>277643649.42999995</v>
      </c>
      <c r="D3" s="51">
        <v>19798829.41</v>
      </c>
      <c r="E3" s="52">
        <v>32099128.52</v>
      </c>
      <c r="F3" s="52">
        <v>45945486.649999999</v>
      </c>
      <c r="G3" s="52">
        <v>52478990.619999997</v>
      </c>
      <c r="H3" s="52">
        <v>36870910.939999998</v>
      </c>
      <c r="I3" s="52">
        <v>51275949.979999997</v>
      </c>
      <c r="J3" s="52">
        <v>39174353.310000002</v>
      </c>
    </row>
    <row r="4" spans="1:10" s="53" customFormat="1" ht="24" x14ac:dyDescent="0.25">
      <c r="A4" s="47" t="s">
        <v>104</v>
      </c>
      <c r="B4" s="50" t="s">
        <v>105</v>
      </c>
      <c r="C4" s="51">
        <f t="shared" ref="C4:C6" si="0">SUM(D4:J4)</f>
        <v>277643649.42999995</v>
      </c>
      <c r="D4" s="51">
        <v>19798829.41</v>
      </c>
      <c r="E4" s="52">
        <v>32099128.52</v>
      </c>
      <c r="F4" s="52">
        <v>45945486.649999999</v>
      </c>
      <c r="G4" s="52">
        <v>52478990.619999997</v>
      </c>
      <c r="H4" s="52">
        <v>36870910.939999998</v>
      </c>
      <c r="I4" s="52">
        <v>51275949.979999997</v>
      </c>
      <c r="J4" s="52">
        <v>39174353.310000002</v>
      </c>
    </row>
    <row r="5" spans="1:10" s="53" customFormat="1" ht="24" x14ac:dyDescent="0.25">
      <c r="A5" s="47" t="s">
        <v>106</v>
      </c>
      <c r="B5" s="50" t="s">
        <v>107</v>
      </c>
      <c r="C5" s="51">
        <f t="shared" si="0"/>
        <v>277643649.42999995</v>
      </c>
      <c r="D5" s="51">
        <v>19798829.41</v>
      </c>
      <c r="E5" s="52">
        <v>32099128.52</v>
      </c>
      <c r="F5" s="52">
        <v>45945486.649999999</v>
      </c>
      <c r="G5" s="52">
        <v>52478990.619999997</v>
      </c>
      <c r="H5" s="52">
        <v>36870910.939999998</v>
      </c>
      <c r="I5" s="52">
        <v>51275949.979999997</v>
      </c>
      <c r="J5" s="52">
        <v>39174353.310000002</v>
      </c>
    </row>
    <row r="6" spans="1:10" s="53" customFormat="1" ht="15.75" x14ac:dyDescent="0.25">
      <c r="A6" s="47" t="s">
        <v>108</v>
      </c>
      <c r="B6" s="50" t="s">
        <v>109</v>
      </c>
      <c r="C6" s="51">
        <f t="shared" si="0"/>
        <v>277643649.42999995</v>
      </c>
      <c r="D6" s="51">
        <v>19798829.41</v>
      </c>
      <c r="E6" s="52">
        <v>32099128.52</v>
      </c>
      <c r="F6" s="52">
        <v>45945486.649999999</v>
      </c>
      <c r="G6" s="52">
        <v>52478990.619999997</v>
      </c>
      <c r="H6" s="52">
        <v>36870910.939999998</v>
      </c>
      <c r="I6" s="52">
        <v>51275949.979999997</v>
      </c>
      <c r="J6" s="52">
        <v>39174353.310000002</v>
      </c>
    </row>
    <row r="7" spans="1:10" ht="15.75" x14ac:dyDescent="0.25">
      <c r="A7" s="47" t="s">
        <v>110</v>
      </c>
      <c r="B7" s="43" t="s">
        <v>111</v>
      </c>
      <c r="C7" s="44">
        <f>SUM(D7:J7)</f>
        <v>277643649.42999995</v>
      </c>
      <c r="D7" s="44">
        <v>19798829.41</v>
      </c>
      <c r="E7" s="45">
        <v>32099128.52</v>
      </c>
      <c r="F7" s="46">
        <v>45945486.649999999</v>
      </c>
      <c r="G7" s="45">
        <v>52478990.619999997</v>
      </c>
      <c r="H7" s="45">
        <v>36870910.939999998</v>
      </c>
      <c r="I7" s="45">
        <v>51275949.979999997</v>
      </c>
      <c r="J7" s="45">
        <v>39174353.310000002</v>
      </c>
    </row>
    <row r="8" spans="1:10" ht="15.75" x14ac:dyDescent="0.25">
      <c r="A8" s="47" t="s">
        <v>112</v>
      </c>
      <c r="B8" s="43" t="s">
        <v>19</v>
      </c>
      <c r="C8" s="44">
        <f t="shared" ref="C8:C44" si="1">SUM(D8:J8)</f>
        <v>223057953.23000002</v>
      </c>
      <c r="D8" s="44">
        <v>19798829.41</v>
      </c>
      <c r="E8" s="45">
        <v>23859308.34</v>
      </c>
      <c r="F8" s="46">
        <v>37246454.009999998</v>
      </c>
      <c r="G8" s="45">
        <v>49848872.710000001</v>
      </c>
      <c r="H8" s="45">
        <v>26596231.989999998</v>
      </c>
      <c r="I8" s="45">
        <v>33433639.18</v>
      </c>
      <c r="J8" s="45">
        <v>32274617.59</v>
      </c>
    </row>
    <row r="9" spans="1:10" ht="15.75" x14ac:dyDescent="0.25">
      <c r="A9" s="47" t="s">
        <v>113</v>
      </c>
      <c r="B9" s="43" t="s">
        <v>20</v>
      </c>
      <c r="C9" s="44">
        <f t="shared" si="1"/>
        <v>177441333.96000001</v>
      </c>
      <c r="D9" s="44">
        <v>17011397.18</v>
      </c>
      <c r="E9" s="45">
        <v>20363464.879999999</v>
      </c>
      <c r="F9" s="46">
        <v>32143720.129999999</v>
      </c>
      <c r="G9" s="45">
        <v>30585858.73</v>
      </c>
      <c r="H9" s="45">
        <v>21366523.260000002</v>
      </c>
      <c r="I9" s="45">
        <v>28529817.120000001</v>
      </c>
      <c r="J9" s="45">
        <v>27440552.66</v>
      </c>
    </row>
    <row r="10" spans="1:10" ht="15.75" x14ac:dyDescent="0.25">
      <c r="A10" s="47" t="s">
        <v>113</v>
      </c>
      <c r="B10" s="43" t="s">
        <v>21</v>
      </c>
      <c r="C10" s="44">
        <f t="shared" si="1"/>
        <v>18946911.09</v>
      </c>
      <c r="D10" s="44">
        <v>200231.77</v>
      </c>
      <c r="E10" s="45">
        <v>414663.82</v>
      </c>
      <c r="F10" s="46">
        <v>340377.42</v>
      </c>
      <c r="G10" s="45">
        <v>14627833.02</v>
      </c>
      <c r="H10" s="45">
        <v>1981338.85</v>
      </c>
      <c r="I10" s="45">
        <v>715970.34</v>
      </c>
      <c r="J10" s="45">
        <v>666495.87</v>
      </c>
    </row>
    <row r="11" spans="1:10" ht="15.75" x14ac:dyDescent="0.25">
      <c r="A11" s="47" t="s">
        <v>113</v>
      </c>
      <c r="B11" s="43" t="s">
        <v>22</v>
      </c>
      <c r="C11" s="44">
        <f t="shared" si="1"/>
        <v>0</v>
      </c>
      <c r="D11" s="44"/>
      <c r="E11" s="45">
        <v>0</v>
      </c>
      <c r="F11" s="46">
        <v>9635.84</v>
      </c>
      <c r="G11" s="45">
        <v>-9635.84</v>
      </c>
      <c r="H11" s="45"/>
      <c r="I11" s="45"/>
      <c r="J11" s="45"/>
    </row>
    <row r="12" spans="1:10" ht="15.75" x14ac:dyDescent="0.25">
      <c r="A12" s="47" t="s">
        <v>113</v>
      </c>
      <c r="B12" s="43" t="s">
        <v>23</v>
      </c>
      <c r="C12" s="44">
        <f t="shared" si="1"/>
        <v>35000</v>
      </c>
      <c r="D12" s="44">
        <v>0</v>
      </c>
      <c r="E12" s="45">
        <v>35000</v>
      </c>
      <c r="F12" s="46">
        <v>0</v>
      </c>
      <c r="G12" s="46">
        <v>0</v>
      </c>
      <c r="H12" s="46"/>
      <c r="I12" s="46"/>
      <c r="J12" s="46"/>
    </row>
    <row r="13" spans="1:10" ht="15.75" x14ac:dyDescent="0.25">
      <c r="A13" s="47" t="s">
        <v>113</v>
      </c>
      <c r="B13" s="43" t="s">
        <v>24</v>
      </c>
      <c r="C13" s="44">
        <f>SUM(D13:J13)</f>
        <v>26634708.179999996</v>
      </c>
      <c r="D13" s="44">
        <v>2587200.46</v>
      </c>
      <c r="E13" s="45">
        <v>3046179.64</v>
      </c>
      <c r="F13" s="46">
        <v>4752720.62</v>
      </c>
      <c r="G13" s="45">
        <v>4644816.8</v>
      </c>
      <c r="H13" s="45">
        <v>3248369.88</v>
      </c>
      <c r="I13" s="45">
        <v>4187851.72</v>
      </c>
      <c r="J13" s="45">
        <v>4167569.06</v>
      </c>
    </row>
    <row r="14" spans="1:10" ht="15.75" x14ac:dyDescent="0.25">
      <c r="A14" s="47" t="s">
        <v>112</v>
      </c>
      <c r="B14" s="43" t="s">
        <v>114</v>
      </c>
      <c r="C14" s="44">
        <f>SUM(D14:J14)</f>
        <v>29203207.859999999</v>
      </c>
      <c r="D14" s="44">
        <v>0</v>
      </c>
      <c r="E14" s="45">
        <v>6851244.5499999998</v>
      </c>
      <c r="F14" s="46">
        <v>5426130.79</v>
      </c>
      <c r="G14" s="45">
        <v>1932464.25</v>
      </c>
      <c r="H14" s="45">
        <v>5450149.7000000002</v>
      </c>
      <c r="I14" s="45">
        <v>5169620.9400000004</v>
      </c>
      <c r="J14" s="45">
        <v>4373597.63</v>
      </c>
    </row>
    <row r="15" spans="1:10" ht="15.75" x14ac:dyDescent="0.25">
      <c r="A15" s="47" t="s">
        <v>113</v>
      </c>
      <c r="B15" s="43" t="s">
        <v>26</v>
      </c>
      <c r="C15" s="44">
        <f>SUM(D15:J15)</f>
        <v>13243153.549999997</v>
      </c>
      <c r="D15" s="44">
        <v>0</v>
      </c>
      <c r="E15" s="45">
        <v>3106460.8</v>
      </c>
      <c r="F15" s="46">
        <v>1657736.98</v>
      </c>
      <c r="G15" s="45">
        <v>1725599.44</v>
      </c>
      <c r="H15" s="45">
        <v>2232695.4500000002</v>
      </c>
      <c r="I15" s="45">
        <v>2198597.09</v>
      </c>
      <c r="J15" s="45">
        <v>2322063.79</v>
      </c>
    </row>
    <row r="16" spans="1:10" ht="15.75" x14ac:dyDescent="0.25">
      <c r="A16" s="47" t="s">
        <v>113</v>
      </c>
      <c r="B16" s="43" t="s">
        <v>27</v>
      </c>
      <c r="C16" s="44">
        <f>SUM(D16:J16)</f>
        <v>3577916.81</v>
      </c>
      <c r="D16" s="44">
        <v>0</v>
      </c>
      <c r="E16" s="45">
        <v>1838880</v>
      </c>
      <c r="F16" s="46">
        <v>308161.13</v>
      </c>
      <c r="G16" s="45">
        <v>0</v>
      </c>
      <c r="H16" s="45">
        <v>181181.46</v>
      </c>
      <c r="I16" s="45">
        <v>831096.77</v>
      </c>
      <c r="J16" s="45">
        <v>418597.45</v>
      </c>
    </row>
    <row r="17" spans="1:10" ht="15.75" x14ac:dyDescent="0.25">
      <c r="A17" s="47" t="s">
        <v>113</v>
      </c>
      <c r="B17" s="43" t="s">
        <v>28</v>
      </c>
      <c r="C17" s="44">
        <f>SUM(D17:J17)</f>
        <v>225644.4</v>
      </c>
      <c r="D17" s="44">
        <v>0</v>
      </c>
      <c r="E17" s="45">
        <v>0</v>
      </c>
      <c r="F17" s="46">
        <v>142294.39999999999</v>
      </c>
      <c r="G17" s="45">
        <v>0</v>
      </c>
      <c r="H17" s="45">
        <v>83350</v>
      </c>
      <c r="I17" s="45"/>
      <c r="J17" s="45"/>
    </row>
    <row r="18" spans="1:10" ht="15.75" x14ac:dyDescent="0.25">
      <c r="A18" s="47" t="s">
        <v>113</v>
      </c>
      <c r="B18" s="43" t="s">
        <v>29</v>
      </c>
      <c r="C18" s="44">
        <f>SUM(D18:J18)</f>
        <v>684063</v>
      </c>
      <c r="D18" s="44">
        <v>0</v>
      </c>
      <c r="E18" s="45">
        <v>300000</v>
      </c>
      <c r="F18" s="46">
        <v>84063</v>
      </c>
      <c r="G18" s="46">
        <v>0</v>
      </c>
      <c r="H18" s="46"/>
      <c r="I18" s="46">
        <v>0</v>
      </c>
      <c r="J18" s="46">
        <v>300000</v>
      </c>
    </row>
    <row r="19" spans="1:10" ht="15.75" x14ac:dyDescent="0.25">
      <c r="A19" s="47" t="s">
        <v>113</v>
      </c>
      <c r="B19" s="43" t="s">
        <v>30</v>
      </c>
      <c r="C19" s="44">
        <f>SUM(D19:J19)</f>
        <v>2640395.83</v>
      </c>
      <c r="D19" s="44">
        <v>0</v>
      </c>
      <c r="E19" s="45">
        <v>944050.32</v>
      </c>
      <c r="F19" s="46">
        <v>537048.53</v>
      </c>
      <c r="G19" s="46">
        <v>0</v>
      </c>
      <c r="H19" s="46">
        <v>814326.82</v>
      </c>
      <c r="I19" s="46">
        <v>0</v>
      </c>
      <c r="J19" s="46">
        <v>344970.16</v>
      </c>
    </row>
    <row r="20" spans="1:10" ht="15.75" x14ac:dyDescent="0.25">
      <c r="A20" s="47" t="s">
        <v>113</v>
      </c>
      <c r="B20" s="43" t="s">
        <v>31</v>
      </c>
      <c r="C20" s="44">
        <f>SUM(D20:J20)</f>
        <v>3262736.9000000004</v>
      </c>
      <c r="D20" s="44">
        <v>0</v>
      </c>
      <c r="E20" s="45">
        <v>459294.84</v>
      </c>
      <c r="F20" s="46">
        <v>230814.9</v>
      </c>
      <c r="G20" s="45">
        <v>206864.81</v>
      </c>
      <c r="H20" s="45">
        <v>1051600.6000000001</v>
      </c>
      <c r="I20" s="45">
        <v>1055658.96</v>
      </c>
      <c r="J20" s="45">
        <v>258502.79</v>
      </c>
    </row>
    <row r="21" spans="1:10" ht="24" x14ac:dyDescent="0.25">
      <c r="A21" s="47" t="s">
        <v>113</v>
      </c>
      <c r="B21" s="43" t="s">
        <v>32</v>
      </c>
      <c r="C21" s="44">
        <f>SUM(D21:J21)</f>
        <v>1797549.1099999999</v>
      </c>
      <c r="D21" s="44">
        <v>0</v>
      </c>
      <c r="E21" s="45">
        <v>0</v>
      </c>
      <c r="F21" s="46">
        <v>760954.49</v>
      </c>
      <c r="G21" s="45">
        <v>0</v>
      </c>
      <c r="H21" s="45">
        <v>40474</v>
      </c>
      <c r="I21" s="45">
        <v>833369.12</v>
      </c>
      <c r="J21" s="45">
        <v>162751.5</v>
      </c>
    </row>
    <row r="22" spans="1:10" ht="24" x14ac:dyDescent="0.25">
      <c r="A22" s="47" t="s">
        <v>113</v>
      </c>
      <c r="B22" s="43" t="s">
        <v>33</v>
      </c>
      <c r="C22" s="44">
        <f>SUM(D22:J22)</f>
        <v>3734991.2600000002</v>
      </c>
      <c r="D22" s="44">
        <v>0</v>
      </c>
      <c r="E22" s="45">
        <v>202558.59</v>
      </c>
      <c r="F22" s="46">
        <v>1689304.36</v>
      </c>
      <c r="G22" s="45">
        <v>0</v>
      </c>
      <c r="H22" s="45">
        <v>1046521.37</v>
      </c>
      <c r="I22" s="45">
        <v>229895</v>
      </c>
      <c r="J22" s="45">
        <v>566711.93999999994</v>
      </c>
    </row>
    <row r="23" spans="1:10" ht="15.75" x14ac:dyDescent="0.25">
      <c r="A23" s="47" t="s">
        <v>113</v>
      </c>
      <c r="B23" s="43" t="s">
        <v>34</v>
      </c>
      <c r="C23" s="44">
        <f>SUM(D23:J23)</f>
        <v>36757</v>
      </c>
      <c r="D23" s="44">
        <v>0</v>
      </c>
      <c r="E23" s="45">
        <v>0</v>
      </c>
      <c r="F23" s="46">
        <v>15753</v>
      </c>
      <c r="G23" s="46">
        <v>0</v>
      </c>
      <c r="H23" s="46">
        <v>0</v>
      </c>
      <c r="I23" s="46">
        <v>21004</v>
      </c>
      <c r="J23" s="45">
        <v>0</v>
      </c>
    </row>
    <row r="24" spans="1:10" ht="15.75" x14ac:dyDescent="0.25">
      <c r="A24" s="47" t="s">
        <v>112</v>
      </c>
      <c r="B24" s="43" t="s">
        <v>115</v>
      </c>
      <c r="C24" s="44">
        <f>SUM(D24:J24)</f>
        <v>10563274.869999999</v>
      </c>
      <c r="D24" s="44">
        <v>0</v>
      </c>
      <c r="E24" s="45">
        <v>1347726.15</v>
      </c>
      <c r="F24" s="46">
        <v>794540.53</v>
      </c>
      <c r="G24" s="45">
        <v>637653.66</v>
      </c>
      <c r="H24" s="45">
        <v>4075228.7</v>
      </c>
      <c r="I24" s="45">
        <v>3157666.59</v>
      </c>
      <c r="J24" s="45">
        <v>550459.24</v>
      </c>
    </row>
    <row r="25" spans="1:10" ht="15.75" x14ac:dyDescent="0.25">
      <c r="A25" s="47" t="s">
        <v>113</v>
      </c>
      <c r="B25" s="43" t="s">
        <v>36</v>
      </c>
      <c r="C25" s="44">
        <f>SUM(D25:J25)</f>
        <v>214357.2</v>
      </c>
      <c r="D25" s="44">
        <v>0</v>
      </c>
      <c r="E25" s="45">
        <v>0</v>
      </c>
      <c r="F25" s="46">
        <v>65780</v>
      </c>
      <c r="G25" s="45">
        <v>0</v>
      </c>
      <c r="H25" s="45">
        <v>84935.2</v>
      </c>
      <c r="I25" s="45">
        <v>63642</v>
      </c>
      <c r="J25" s="45">
        <v>0</v>
      </c>
    </row>
    <row r="26" spans="1:10" ht="15.75" x14ac:dyDescent="0.25">
      <c r="A26" s="47" t="s">
        <v>113</v>
      </c>
      <c r="B26" s="43" t="s">
        <v>37</v>
      </c>
      <c r="C26" s="44">
        <f>SUM(D26:J26)</f>
        <v>0</v>
      </c>
      <c r="D26" s="44">
        <v>0</v>
      </c>
      <c r="E26" s="45">
        <v>0</v>
      </c>
      <c r="F26" s="46">
        <v>0</v>
      </c>
      <c r="G26" s="45">
        <v>0</v>
      </c>
      <c r="H26" s="45">
        <v>0</v>
      </c>
      <c r="I26" s="45">
        <v>0</v>
      </c>
      <c r="J26" s="45"/>
    </row>
    <row r="27" spans="1:10" ht="15.75" x14ac:dyDescent="0.25">
      <c r="A27" s="47" t="s">
        <v>113</v>
      </c>
      <c r="B27" s="43" t="s">
        <v>118</v>
      </c>
      <c r="C27" s="44">
        <f>SUM(D27:J27)</f>
        <v>0</v>
      </c>
      <c r="D27" s="44">
        <v>0</v>
      </c>
      <c r="E27" s="45">
        <v>0</v>
      </c>
      <c r="F27" s="46">
        <v>0</v>
      </c>
      <c r="G27" s="45">
        <v>0</v>
      </c>
      <c r="H27" s="45">
        <v>0</v>
      </c>
      <c r="I27" s="45">
        <v>0</v>
      </c>
      <c r="J27" s="45"/>
    </row>
    <row r="28" spans="1:10" ht="15.75" x14ac:dyDescent="0.25">
      <c r="A28" s="47" t="s">
        <v>113</v>
      </c>
      <c r="B28" s="43" t="s">
        <v>38</v>
      </c>
      <c r="C28" s="44">
        <f>SUM(D28:J28)</f>
        <v>0</v>
      </c>
      <c r="D28" s="44">
        <v>0</v>
      </c>
      <c r="E28" s="45">
        <v>0</v>
      </c>
      <c r="F28" s="46">
        <v>0</v>
      </c>
      <c r="G28" s="46">
        <v>0</v>
      </c>
      <c r="H28" s="46"/>
      <c r="I28" s="46"/>
      <c r="J28" s="45">
        <v>0</v>
      </c>
    </row>
    <row r="29" spans="1:10" ht="15.75" x14ac:dyDescent="0.25">
      <c r="A29" s="47" t="s">
        <v>113</v>
      </c>
      <c r="B29" s="43" t="s">
        <v>119</v>
      </c>
      <c r="C29" s="44">
        <f>SUM(D29:J29)</f>
        <v>25960</v>
      </c>
      <c r="D29" s="44">
        <v>0</v>
      </c>
      <c r="E29" s="45">
        <v>0</v>
      </c>
      <c r="F29" s="46">
        <v>0</v>
      </c>
      <c r="G29" s="46">
        <v>0</v>
      </c>
      <c r="H29" s="46">
        <v>0</v>
      </c>
      <c r="I29" s="46">
        <v>25960</v>
      </c>
      <c r="J29" s="45">
        <v>0</v>
      </c>
    </row>
    <row r="30" spans="1:10" ht="24" x14ac:dyDescent="0.25">
      <c r="A30" s="47" t="s">
        <v>113</v>
      </c>
      <c r="B30" s="43" t="s">
        <v>39</v>
      </c>
      <c r="C30" s="44">
        <f>SUM(D30:J30)</f>
        <v>431838.39999999997</v>
      </c>
      <c r="D30" s="44">
        <v>0</v>
      </c>
      <c r="E30" s="45">
        <v>0</v>
      </c>
      <c r="F30" s="46">
        <v>130174.62</v>
      </c>
      <c r="G30" s="45">
        <v>0</v>
      </c>
      <c r="H30" s="45">
        <v>0</v>
      </c>
      <c r="I30" s="45">
        <v>265532.18</v>
      </c>
      <c r="J30" s="45">
        <v>36131.599999999999</v>
      </c>
    </row>
    <row r="31" spans="1:10" ht="24" x14ac:dyDescent="0.25">
      <c r="A31" s="47" t="s">
        <v>113</v>
      </c>
      <c r="B31" s="43" t="s">
        <v>120</v>
      </c>
      <c r="C31" s="44">
        <f>SUM(D31:J31)</f>
        <v>4183546.76</v>
      </c>
      <c r="D31" s="44">
        <v>0</v>
      </c>
      <c r="E31" s="45">
        <v>255649.82</v>
      </c>
      <c r="F31" s="46">
        <v>1121</v>
      </c>
      <c r="G31" s="45">
        <v>0</v>
      </c>
      <c r="H31" s="45">
        <v>3600000</v>
      </c>
      <c r="I31" s="45">
        <v>278348.74</v>
      </c>
      <c r="J31" s="45">
        <v>48427.199999999997</v>
      </c>
    </row>
    <row r="32" spans="1:10" ht="15.75" x14ac:dyDescent="0.25">
      <c r="A32" s="47" t="s">
        <v>113</v>
      </c>
      <c r="B32" s="43" t="s">
        <v>41</v>
      </c>
      <c r="C32" s="44">
        <f>SUM(D32:J32)</f>
        <v>5707572.5100000007</v>
      </c>
      <c r="D32" s="44">
        <v>0</v>
      </c>
      <c r="E32" s="45">
        <v>1092076.33</v>
      </c>
      <c r="F32" s="46">
        <v>597464.91</v>
      </c>
      <c r="G32" s="45">
        <v>637653.66</v>
      </c>
      <c r="H32" s="45">
        <v>390293.5</v>
      </c>
      <c r="I32" s="45">
        <v>2524183.67</v>
      </c>
      <c r="J32" s="45">
        <v>465900.44</v>
      </c>
    </row>
    <row r="33" spans="1:10" ht="15.75" x14ac:dyDescent="0.25">
      <c r="A33" s="47" t="s">
        <v>112</v>
      </c>
      <c r="B33" s="43" t="s">
        <v>116</v>
      </c>
      <c r="C33" s="44">
        <f>SUM(D33:J33)</f>
        <v>1490431.47</v>
      </c>
      <c r="D33" s="44">
        <v>0</v>
      </c>
      <c r="E33" s="45">
        <v>25000</v>
      </c>
      <c r="F33" s="46">
        <v>276211.90000000002</v>
      </c>
      <c r="G33" s="45">
        <v>60000</v>
      </c>
      <c r="H33" s="45">
        <v>413000.55</v>
      </c>
      <c r="I33" s="45">
        <v>233099.4</v>
      </c>
      <c r="J33" s="45">
        <v>483119.62</v>
      </c>
    </row>
    <row r="34" spans="1:10" ht="24" x14ac:dyDescent="0.25">
      <c r="A34" s="47" t="s">
        <v>113</v>
      </c>
      <c r="B34" s="43" t="s">
        <v>43</v>
      </c>
      <c r="C34" s="44">
        <f>SUM(D34:J34)</f>
        <v>1490431.47</v>
      </c>
      <c r="D34" s="44">
        <v>0</v>
      </c>
      <c r="E34" s="45">
        <v>25000</v>
      </c>
      <c r="F34" s="46">
        <v>276211.90000000002</v>
      </c>
      <c r="G34" s="45">
        <v>60000</v>
      </c>
      <c r="H34" s="45">
        <v>413000.55</v>
      </c>
      <c r="I34" s="45">
        <v>233099.4</v>
      </c>
      <c r="J34" s="45">
        <v>483119.62</v>
      </c>
    </row>
    <row r="35" spans="1:10" ht="24" x14ac:dyDescent="0.25">
      <c r="A35" s="47" t="s">
        <v>113</v>
      </c>
      <c r="B35" s="43" t="s">
        <v>50</v>
      </c>
      <c r="C35" s="44">
        <f>SUM(D35:J35)</f>
        <v>0</v>
      </c>
      <c r="D35" s="44">
        <v>0</v>
      </c>
      <c r="E35" s="45">
        <v>0</v>
      </c>
      <c r="F35" s="46">
        <v>0</v>
      </c>
      <c r="G35" s="46">
        <v>0</v>
      </c>
      <c r="H35" s="46"/>
      <c r="I35" s="46"/>
      <c r="J35" s="45"/>
    </row>
    <row r="36" spans="1:10" ht="15.75" x14ac:dyDescent="0.25">
      <c r="A36" s="47" t="s">
        <v>112</v>
      </c>
      <c r="B36" s="43" t="s">
        <v>117</v>
      </c>
      <c r="C36" s="44">
        <f>SUM(D36:J36)</f>
        <v>13328782</v>
      </c>
      <c r="D36" s="44">
        <v>0</v>
      </c>
      <c r="E36" s="45">
        <v>15849.48</v>
      </c>
      <c r="F36" s="46">
        <v>2202149.42</v>
      </c>
      <c r="G36" s="45">
        <v>0</v>
      </c>
      <c r="H36" s="45">
        <v>336300</v>
      </c>
      <c r="I36" s="45">
        <v>9281923.8699999992</v>
      </c>
      <c r="J36" s="45">
        <v>1492559.23</v>
      </c>
    </row>
    <row r="37" spans="1:10" ht="15.75" x14ac:dyDescent="0.25">
      <c r="A37" s="47" t="s">
        <v>113</v>
      </c>
      <c r="B37" s="43" t="s">
        <v>59</v>
      </c>
      <c r="C37" s="44">
        <f>SUM(D37:J37)</f>
        <v>10413461.020000001</v>
      </c>
      <c r="D37" s="44">
        <v>0</v>
      </c>
      <c r="E37" s="45">
        <v>15849.48</v>
      </c>
      <c r="F37" s="46">
        <v>1457269.56</v>
      </c>
      <c r="G37" s="45">
        <v>0</v>
      </c>
      <c r="H37" s="45">
        <v>0</v>
      </c>
      <c r="I37" s="45">
        <v>8585669.3800000008</v>
      </c>
      <c r="J37" s="45">
        <v>354672.6</v>
      </c>
    </row>
    <row r="38" spans="1:10" ht="24" x14ac:dyDescent="0.25">
      <c r="A38" s="47" t="s">
        <v>113</v>
      </c>
      <c r="B38" s="43" t="s">
        <v>121</v>
      </c>
      <c r="C38" s="44">
        <f>SUM(D38:J38)</f>
        <v>66965</v>
      </c>
      <c r="D38" s="44">
        <v>0</v>
      </c>
      <c r="E38" s="45">
        <v>0</v>
      </c>
      <c r="F38" s="46">
        <v>0</v>
      </c>
      <c r="G38" s="45">
        <v>0</v>
      </c>
      <c r="H38" s="45">
        <v>0</v>
      </c>
      <c r="I38" s="45">
        <v>66965</v>
      </c>
      <c r="J38" s="45"/>
    </row>
    <row r="39" spans="1:10" ht="24" x14ac:dyDescent="0.25">
      <c r="A39" s="47" t="s">
        <v>113</v>
      </c>
      <c r="B39" s="43" t="s">
        <v>60</v>
      </c>
      <c r="C39" s="44">
        <f>SUM(D39:J39)</f>
        <v>190120</v>
      </c>
      <c r="D39" s="44"/>
      <c r="E39" s="45"/>
      <c r="F39" s="46">
        <v>190120</v>
      </c>
      <c r="G39" s="45">
        <v>0</v>
      </c>
      <c r="H39" s="45"/>
      <c r="I39" s="45"/>
      <c r="J39" s="45"/>
    </row>
    <row r="40" spans="1:10" ht="24" x14ac:dyDescent="0.25">
      <c r="A40" s="47" t="s">
        <v>113</v>
      </c>
      <c r="B40" s="43" t="s">
        <v>61</v>
      </c>
      <c r="C40" s="44">
        <f>SUM(D40:J40)</f>
        <v>126025</v>
      </c>
      <c r="D40" s="44">
        <v>0</v>
      </c>
      <c r="E40" s="45">
        <v>0</v>
      </c>
      <c r="F40" s="46">
        <v>0</v>
      </c>
      <c r="G40" s="45">
        <v>0</v>
      </c>
      <c r="H40" s="45"/>
      <c r="I40" s="45">
        <v>126025</v>
      </c>
      <c r="J40" s="45">
        <v>0</v>
      </c>
    </row>
    <row r="41" spans="1:10" ht="24" x14ac:dyDescent="0.25">
      <c r="A41" s="47" t="s">
        <v>113</v>
      </c>
      <c r="B41" s="43" t="s">
        <v>62</v>
      </c>
      <c r="C41" s="44">
        <f>SUM(D41:J41)</f>
        <v>1866801.3399999999</v>
      </c>
      <c r="D41" s="44">
        <v>0</v>
      </c>
      <c r="E41" s="45">
        <v>0</v>
      </c>
      <c r="F41" s="46">
        <v>0</v>
      </c>
      <c r="G41" s="45">
        <v>0</v>
      </c>
      <c r="H41" s="45">
        <v>336300</v>
      </c>
      <c r="I41" s="45">
        <v>392614.71</v>
      </c>
      <c r="J41" s="45">
        <v>1137886.6299999999</v>
      </c>
    </row>
    <row r="42" spans="1:10" ht="15.75" x14ac:dyDescent="0.25">
      <c r="A42" s="47" t="s">
        <v>113</v>
      </c>
      <c r="B42" s="43" t="s">
        <v>63</v>
      </c>
      <c r="C42" s="44">
        <f>SUM(D42:J42)</f>
        <v>554759.86</v>
      </c>
      <c r="D42" s="44"/>
      <c r="E42" s="45"/>
      <c r="F42" s="46">
        <v>554759.86</v>
      </c>
      <c r="G42" s="45">
        <v>0</v>
      </c>
      <c r="H42" s="45"/>
      <c r="I42" s="45">
        <v>0</v>
      </c>
      <c r="J42" s="45"/>
    </row>
    <row r="43" spans="1:10" ht="15.75" x14ac:dyDescent="0.25">
      <c r="A43" s="47" t="s">
        <v>113</v>
      </c>
      <c r="B43" s="43" t="s">
        <v>65</v>
      </c>
      <c r="C43" s="44">
        <f>SUM(D43:J43)</f>
        <v>0</v>
      </c>
      <c r="D43" s="44">
        <v>0</v>
      </c>
      <c r="E43" s="45">
        <v>0</v>
      </c>
      <c r="F43" s="46">
        <v>0</v>
      </c>
      <c r="G43" s="45">
        <v>0</v>
      </c>
      <c r="H43" s="45"/>
      <c r="I43" s="45"/>
      <c r="J43" s="45"/>
    </row>
    <row r="44" spans="1:10" ht="24" x14ac:dyDescent="0.25">
      <c r="A44" s="47" t="s">
        <v>113</v>
      </c>
      <c r="B44" s="43" t="s">
        <v>66</v>
      </c>
      <c r="C44" s="44">
        <f>SUM(D44:I44)</f>
        <v>110649.78</v>
      </c>
      <c r="D44" s="44">
        <v>0</v>
      </c>
      <c r="E44" s="45">
        <v>0</v>
      </c>
      <c r="F44" s="46">
        <v>0</v>
      </c>
      <c r="G44" s="45">
        <v>0</v>
      </c>
      <c r="H44" s="45">
        <v>0</v>
      </c>
      <c r="I44" s="45">
        <v>110649.78</v>
      </c>
      <c r="J44" s="45">
        <v>0</v>
      </c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'!Print_Area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2022-07-08T16:56:49Z</cp:lastPrinted>
  <dcterms:created xsi:type="dcterms:W3CDTF">2021-12-09T15:04:20Z</dcterms:created>
  <dcterms:modified xsi:type="dcterms:W3CDTF">2022-08-04T13:14:11Z</dcterms:modified>
</cp:coreProperties>
</file>