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7A50B242-C4F7-4E57-81D6-1458B7765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J33" i="1" l="1"/>
  <c r="C16" i="1"/>
  <c r="C15" i="1"/>
  <c r="C14" i="1"/>
  <c r="I33" i="1" l="1"/>
</calcChain>
</file>

<file path=xl/sharedStrings.xml><?xml version="1.0" encoding="utf-8"?>
<sst xmlns="http://schemas.openxmlformats.org/spreadsheetml/2006/main" count="93" uniqueCount="73">
  <si>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</si>
  <si>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</si>
  <si>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</si>
  <si>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</si>
  <si>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</si>
  <si>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</si>
  <si>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</si>
  <si>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</si>
  <si>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</si>
  <si>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</si>
  <si>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</si>
  <si>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</si>
  <si>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</si>
  <si>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</si>
  <si>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</si>
  <si>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</si>
  <si>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</si>
  <si>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</si>
  <si>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</si>
  <si>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</si>
  <si>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</si>
  <si>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</si>
  <si>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</si>
  <si>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</si>
  <si>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</si>
  <si>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</si>
  <si>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</si>
  <si>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</si>
  <si>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</si>
  <si>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</si>
  <si>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</si>
  <si>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</si>
  <si>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</si>
  <si>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</si>
  <si>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</si>
  <si>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</si>
  <si>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</si>
  <si>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</si>
  <si>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</si>
  <si>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</si>
  <si>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</si>
  <si>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</si>
  <si>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</si>
  <si>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</si>
  <si>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</si>
  <si>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</si>
  <si>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</si>
  <si>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0219 - MINISTERIO DE EDUCACIÓN SUPERIOR CIENCIA Y TECNOLOGÍA</t>
  </si>
  <si>
    <t>01 - MINISTERIO DE EDUCACIÓN SUPERIOR CIENCIA Y TECNOLOGÍA</t>
  </si>
  <si>
    <t>0002 - INSTITUTO TECNOLÓGICO DE LAS AMÉRICAS</t>
  </si>
  <si>
    <t>Formar profesionales en alta tecnología promoviendo la educación especializada, sustentada en la innovación y emprendimiento contribuyendo al desarrollo de los sectores productivos de la nación.</t>
  </si>
  <si>
    <t>Ser referente de formación especializada en alta tecnología con egresados emprendedores y destacados en innovación, soluciones tecnológicas efectivas y altos estándares de calidad a nivel nacional e internacional.</t>
  </si>
  <si>
    <t>3.3.3</t>
  </si>
  <si>
    <t xml:space="preserve"> 12 - Fomento y desarrollo de la ciencia y la tecnología</t>
  </si>
  <si>
    <t>Este programa es el responsable de coordinar los servicios de educación permanente a jóvenes desde los 16 años y educación técnica superior a jóvenes bachilleres. Su función principal es contribuir al desarrollo de las carreras de ciencia y tecnología a nivel nacional. 
Asimismo, debe promover el desarrollo y especialización de los profesionales en materia de tecnología.</t>
  </si>
  <si>
    <t>Jóvenes desde los 16 años e interesados en educación técnica superior.</t>
  </si>
  <si>
    <t>Incrementada la proporción de jóvenes matriculados en educación técnica superior en sus regiones/ comunidades de origen en el 9,802 en el 2019 a 12,914 en el 2024
Mejoradas las competencias de los estudiantes en el manejo de las TIC de 6,417 en el 2019 a 7,324 en el 2024</t>
  </si>
  <si>
    <t>6787 - Bachilleres que acceden al servicio de Educación Tecnológica Técnica Superior con enfoque de género</t>
  </si>
  <si>
    <t xml:space="preserve">Matriculados en Educación Técnica Superior </t>
  </si>
  <si>
    <t>6788 - Bachilleres y profesionales que aceden a cursos, diplomados y talleres con enfoque de género</t>
  </si>
  <si>
    <t>Egresados de educación continua</t>
  </si>
  <si>
    <t>La modalidad técnico superior se refiere a jóvenes matriculados en las carreras con una duración de 2 años (tecnólogo en multimedia, tecnólogo en desarrollo de software, tecnólogo en redes de información) y 2.5 años (tecnólogo en manufactura automatiza, tecnólogo en sonido, tecnólogo en seguridad informática y tecnólogo en mecatrónica), que al finalizar su plan de estudios se convertirá en egresados.</t>
  </si>
  <si>
    <t>La modalidad de educación permanente está compuesta por cursos cortos, seminarios, talleres, diplomados, conferencias y cualquier otra forma de entrenamiento que satisfaga necesidades puntuales del mercado, combinando actualización profesional, brevedad de tiempo y aval profesional.</t>
  </si>
  <si>
    <t>I -Información Institucional</t>
  </si>
  <si>
    <t>Programación Anual</t>
  </si>
  <si>
    <t>Ejecución Anual</t>
  </si>
  <si>
    <t>Informe de Evaluación Anual de las Metas Físicas-Financieras</t>
  </si>
  <si>
    <t>Lineamientos para la Ejecución Presupuestaria 2023 del Gobierno General Nacional</t>
  </si>
  <si>
    <t>La sobreejecución financiera del 19% en el producto 6787 se debe a la asignación adicional de recursos para la puesta en marcha de nuevas extensiones, sin que se realizarán los ajustes correspondientes en la programación financiera.</t>
  </si>
  <si>
    <t>En cuanto al producto 6788, la ejecución financiera presentó una desviación del 11% por debajo de lo programado, debido al incumplimiento en las fechas de entrega y/o ejecución de obras por parte de varios proveedores, lo que impidió la realización de los pagos correspondientes.
Por otro lado, en lo referente a la ejecución de la meta física, se registró una sobreejecución del 25%, ya que todas las capacitaciones impartidas en educación continua fueron becadas en su totalidad, sin haberse realizado previamente un análisis del impacto que esto tendría en las metas originalmente programadas.</t>
  </si>
  <si>
    <t>En 2024, la matrícula aumentó un 21.9% con respecto a 2023, logrando así el cumplimiento de la meta establecida para el período. Del total de estudiantes, el 20% corresponde a mujeres inscritas en las diversas carreras impartidas en la institución.
Durante el año, se llevó a cabo la graduación de técnicos superiores, con 608 nuevos egresados, lo que representa un incremento del 12% en comparación con 2023, alcanzando un total acumulado de 5,507 graduados.</t>
  </si>
  <si>
    <t>16,115 estudiantes completaron programas de educación continua en las extensiones de San Pedro de Macorís, Sede Central, Bonao, Santo Domingo Este, Santo Domingo Norte, Monte Plata, Moca, Pedernales, Santiago y Nagua. Además, se inauguraron tres nuevas extensiones en las provincias Espaillat, María Trinidad Sánchez y Pedernales, ampliando la cobertura en un 11% de la población beneficiada.
Por otro lado, el promedio de deserción se mantuvo en un 36%, reflejando una reducción del 7% con respecto a 2023. Finalmente, la
matrícula en educación continua experimentó un crecimiento superior al 230%.</t>
  </si>
  <si>
    <t>Incrementar la cobertura en educación continua (prod. 6788) con la apertura de 2 nuevas extensiones.
Incrementar la matrícula en educación técnica superior con la puesta en marcha del tecnólogo en ciberseguridad bajo la modalidad semi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</si>
</sst>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0" fillId="0" borderId="0" xfId="0" applyFont="1" applyProtection="1"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166" fontId="15" fillId="0" borderId="26" xfId="0" applyNumberFormat="1" applyFont="1" applyBorder="1" applyAlignment="1" applyProtection="1">
      <alignment horizontal="center" vertical="center" wrapText="1" readingOrder="1"/>
      <protection locked="0"/>
    </xf>
    <xf numFmtId="10" fontId="15" fillId="7" borderId="26" xfId="2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29" xfId="0" applyFont="1" applyBorder="1" applyAlignment="1" applyProtection="1">
      <alignment vertical="top" wrapText="1"/>
      <protection locked="0"/>
    </xf>
    <xf numFmtId="165" fontId="15" fillId="0" borderId="29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9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29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2" fillId="0" borderId="20" xfId="0" applyFont="1" applyBorder="1"/>
    <xf numFmtId="0" fontId="15" fillId="0" borderId="2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2" fillId="0" borderId="20" xfId="0" applyFont="1" applyBorder="1" applyAlignment="1" applyProtection="1">
      <alignment vertical="center" wrapText="1"/>
      <protection locked="0"/>
    </xf>
    <xf numFmtId="0" fontId="24" fillId="0" borderId="20" xfId="0" applyFont="1" applyBorder="1" applyAlignment="1" applyProtection="1">
      <alignment vertical="center" wrapText="1"/>
      <protection locked="0"/>
    </xf>
    <xf numFmtId="166" fontId="22" fillId="0" borderId="26" xfId="0" applyNumberFormat="1" applyFont="1" applyBorder="1" applyAlignment="1">
      <alignment horizontal="center" vertical="center" wrapText="1" readingOrder="1"/>
    </xf>
    <xf numFmtId="10" fontId="15" fillId="7" borderId="26" xfId="2" applyNumberFormat="1" applyFont="1" applyFill="1" applyBorder="1" applyAlignment="1" applyProtection="1">
      <alignment horizontal="center" vertical="center" wrapText="1" readingOrder="1"/>
    </xf>
    <xf numFmtId="167" fontId="15" fillId="7" borderId="27" xfId="0" applyNumberFormat="1" applyFont="1" applyFill="1" applyBorder="1" applyAlignment="1">
      <alignment horizontal="center" vertical="center" wrapText="1" readingOrder="1"/>
    </xf>
    <xf numFmtId="165" fontId="15" fillId="0" borderId="26" xfId="0" applyNumberFormat="1" applyFont="1" applyBorder="1" applyAlignment="1" applyProtection="1">
      <alignment horizontal="center" vertical="center" wrapText="1" readingOrder="1"/>
      <protection locked="0"/>
    </xf>
    <xf numFmtId="168" fontId="0" fillId="0" borderId="0" xfId="2" applyNumberFormat="1" applyFont="1"/>
    <xf numFmtId="165" fontId="15" fillId="9" borderId="26" xfId="0" applyNumberFormat="1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 readingOrder="1"/>
    </xf>
    <xf numFmtId="167" fontId="15" fillId="7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38" xfId="0" applyFont="1" applyFill="1" applyBorder="1" applyAlignment="1">
      <alignment horizontal="center" vertical="center" wrapText="1" readingOrder="1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39" xfId="0" applyFont="1" applyBorder="1" applyAlignment="1" applyProtection="1">
      <alignment vertical="top" wrapText="1"/>
      <protection locked="0"/>
    </xf>
    <xf numFmtId="0" fontId="0" fillId="6" borderId="20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0" fillId="6" borderId="20" xfId="0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 readingOrder="1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33" xfId="0" applyFont="1" applyFill="1" applyBorder="1" applyAlignment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0" fillId="6" borderId="26" xfId="0" applyFont="1" applyFill="1" applyBorder="1" applyAlignment="1">
      <alignment vertical="top" wrapText="1"/>
    </xf>
    <xf numFmtId="0" fontId="10" fillId="6" borderId="2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6" xfId="2" applyNumberFormat="1" applyFont="1" applyFill="1" applyBorder="1" applyAlignment="1" applyProtection="1">
      <alignment horizontal="center" vertical="center" wrapText="1" readingOrder="1"/>
    </xf>
    <xf numFmtId="10" fontId="10" fillId="7" borderId="27" xfId="2" applyNumberFormat="1" applyFont="1" applyFill="1" applyBorder="1" applyAlignment="1" applyProtection="1">
      <alignment horizontal="center" vertical="center" wrapText="1" readingOrder="1"/>
    </xf>
    <xf numFmtId="39" fontId="10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0" xfId="0" applyFont="1" applyBorder="1" applyAlignment="1" applyProtection="1">
      <alignment horizontal="justify" vertical="center" wrapText="1"/>
      <protection locked="0"/>
    </xf>
    <xf numFmtId="0" fontId="25" fillId="0" borderId="20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5" fillId="9" borderId="20" xfId="0" applyFont="1" applyFill="1" applyBorder="1" applyAlignment="1" applyProtection="1">
      <alignment horizontal="justify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>
      <calculatedColumnFormula>450+4553</calculatedColumnFormula>
    </tableColumn>
    <tableColumn id="10" xr3:uid="{00000000-0010-0000-0000-00000A000000}" name="Financiera_x000a_(D)" dataDxfId="4">
      <calculatedColumnFormula>107770822+106514325</calculatedColumnFormula>
    </tableColumn>
    <tableColumn id="5" xr3:uid="{00000000-0010-0000-0000-000005000000}" name="Física _x000a_(E)" dataDxfId="3">
      <calculatedColumnFormula>9729+4754</calculatedColumnFormula>
    </tableColumn>
    <tableColumn id="6" xr3:uid="{00000000-0010-0000-0000-000006000000}" name="Financiera _x000a_ (F)" dataDxfId="2">
      <calculatedColumnFormula>93923017.27+149051678.37</calculatedColumnFormula>
    </tableColumn>
    <tableColumn id="7" xr3:uid="{00000000-0010-0000-0000-000007000000}" name="Física _x000a_(%)_x000a_ G=E/C" dataDxfId="1">
      <calculatedColumnFormula>+Tabla13[[#This Row],[Física 
(E)]]/Tabla13[[#This Row],[Física
(C)]]</calculatedColumnFormula>
    </tableColumn>
    <tableColumn id="8" xr3:uid="{00000000-0010-0000-0000-000008000000}" name="Financiero _x000a_(%) _x000a_H=F/D" dataDxfId="0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44" zoomScaleNormal="100" zoomScaleSheetLayoutView="70" workbookViewId="0">
      <selection activeCell="L44" sqref="L44"/>
    </sheetView>
  </sheetViews>
  <sheetFormatPr baseColWidth="10" defaultColWidth="11.42578125" defaultRowHeight="15" x14ac:dyDescent="0.25"/>
  <cols>
    <col min="1" max="1" width="23" style="5" customWidth="1"/>
    <col min="2" max="10" width="12.7109375" style="5" customWidth="1"/>
  </cols>
  <sheetData>
    <row r="1" spans="1:10" ht="21.75" thickBot="1" x14ac:dyDescent="0.3">
      <c r="A1" s="13"/>
      <c r="B1" s="50" t="s">
        <v>66</v>
      </c>
      <c r="C1" s="51"/>
      <c r="D1" s="51"/>
      <c r="E1" s="51"/>
      <c r="F1" s="51"/>
      <c r="G1" s="51"/>
      <c r="H1" s="51"/>
      <c r="I1" s="51"/>
      <c r="J1" s="52"/>
    </row>
    <row r="2" spans="1:10" ht="21.75" thickBot="1" x14ac:dyDescent="0.3">
      <c r="A2" s="14"/>
      <c r="B2" s="53" t="s">
        <v>0</v>
      </c>
      <c r="C2" s="54"/>
      <c r="D2" s="53" t="s">
        <v>1</v>
      </c>
      <c r="E2" s="54"/>
      <c r="F2" s="54"/>
      <c r="G2" s="54"/>
      <c r="H2" s="55"/>
      <c r="I2" s="1" t="s">
        <v>2</v>
      </c>
      <c r="J2" s="2" t="s">
        <v>3</v>
      </c>
    </row>
    <row r="3" spans="1:10" ht="21.75" thickBot="1" x14ac:dyDescent="0.3">
      <c r="A3" s="15"/>
      <c r="B3" s="56" t="s">
        <v>4</v>
      </c>
      <c r="C3" s="57"/>
      <c r="D3" s="56" t="s">
        <v>67</v>
      </c>
      <c r="E3" s="57"/>
      <c r="F3" s="57"/>
      <c r="G3" s="57"/>
      <c r="H3" s="58"/>
      <c r="I3" s="17"/>
      <c r="J3" s="18"/>
    </row>
    <row r="4" spans="1:10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</row>
    <row r="5" spans="1:10" ht="3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3"/>
    </row>
    <row r="6" spans="1:10" ht="15.75" x14ac:dyDescent="0.25">
      <c r="A6" s="44" t="s">
        <v>63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ht="15.75" x14ac:dyDescent="0.25">
      <c r="A7" s="47" t="s">
        <v>5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ht="15" customHeight="1" x14ac:dyDescent="0.25">
      <c r="A8" s="23" t="s">
        <v>6</v>
      </c>
      <c r="B8" s="63" t="s">
        <v>47</v>
      </c>
      <c r="C8" s="63"/>
      <c r="D8" s="63"/>
      <c r="E8" s="63"/>
      <c r="F8" s="63"/>
      <c r="G8" s="63"/>
      <c r="H8" s="63"/>
      <c r="I8" s="63"/>
      <c r="J8" s="63"/>
    </row>
    <row r="9" spans="1:10" ht="15" customHeight="1" x14ac:dyDescent="0.25">
      <c r="A9" s="24" t="s">
        <v>34</v>
      </c>
      <c r="B9" s="63" t="s">
        <v>48</v>
      </c>
      <c r="C9" s="63"/>
      <c r="D9" s="63"/>
      <c r="E9" s="63"/>
      <c r="F9" s="63"/>
      <c r="G9" s="63"/>
      <c r="H9" s="63"/>
      <c r="I9" s="63"/>
      <c r="J9" s="63"/>
    </row>
    <row r="10" spans="1:10" ht="15" customHeight="1" x14ac:dyDescent="0.25">
      <c r="A10" s="24" t="s">
        <v>35</v>
      </c>
      <c r="B10" s="63" t="s">
        <v>49</v>
      </c>
      <c r="C10" s="63"/>
      <c r="D10" s="63"/>
      <c r="E10" s="63"/>
      <c r="F10" s="63"/>
      <c r="G10" s="63"/>
      <c r="H10" s="63"/>
      <c r="I10" s="63"/>
      <c r="J10" s="63"/>
    </row>
    <row r="11" spans="1:10" ht="39" customHeight="1" x14ac:dyDescent="0.25">
      <c r="A11" s="22" t="s">
        <v>7</v>
      </c>
      <c r="B11" s="64" t="s">
        <v>50</v>
      </c>
      <c r="C11" s="64"/>
      <c r="D11" s="64"/>
      <c r="E11" s="64"/>
      <c r="F11" s="64"/>
      <c r="G11" s="64"/>
      <c r="H11" s="64"/>
      <c r="I11" s="64"/>
      <c r="J11" s="64"/>
    </row>
    <row r="12" spans="1:10" ht="48.75" customHeight="1" x14ac:dyDescent="0.25">
      <c r="A12" s="22" t="s">
        <v>8</v>
      </c>
      <c r="B12" s="64" t="s">
        <v>51</v>
      </c>
      <c r="C12" s="64"/>
      <c r="D12" s="64"/>
      <c r="E12" s="64"/>
      <c r="F12" s="64"/>
      <c r="G12" s="64"/>
      <c r="H12" s="64"/>
      <c r="I12" s="64"/>
      <c r="J12" s="64"/>
    </row>
    <row r="13" spans="1:10" ht="15.75" x14ac:dyDescent="0.25">
      <c r="A13" s="65" t="s">
        <v>9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27.75" customHeight="1" x14ac:dyDescent="0.25">
      <c r="A14" s="3" t="s">
        <v>10</v>
      </c>
      <c r="B14" s="19">
        <v>3</v>
      </c>
      <c r="C14" s="68" t="str">
        <f>IFERROR(VLOOKUP(B14,'[1]Validacion datos'!A2:B5,2,FALSE),"")</f>
        <v>DESARROLLO PRODUCTIVO</v>
      </c>
      <c r="D14" s="68"/>
      <c r="E14" s="68"/>
      <c r="F14" s="68"/>
      <c r="G14" s="68"/>
      <c r="H14" s="68"/>
      <c r="I14" s="68"/>
      <c r="J14" s="68"/>
    </row>
    <row r="15" spans="1:10" ht="26.25" customHeight="1" x14ac:dyDescent="0.25">
      <c r="A15" s="3" t="s">
        <v>11</v>
      </c>
      <c r="B15" s="20">
        <v>3.3</v>
      </c>
      <c r="C15" s="40" t="str">
        <f>IFERROR(VLOOKUP(B15,'[1]Validacion datos'!A8:B26,2,FALSE),"")</f>
        <v>Competitividad e innovavión en un ambiente favorable a la cooperación y la responsabilidad social</v>
      </c>
      <c r="D15" s="40"/>
      <c r="E15" s="40"/>
      <c r="F15" s="40"/>
      <c r="G15" s="40"/>
      <c r="H15" s="40"/>
      <c r="I15" s="40"/>
      <c r="J15" s="40"/>
    </row>
    <row r="16" spans="1:10" ht="36.75" customHeight="1" x14ac:dyDescent="0.25">
      <c r="A16" s="3" t="s">
        <v>12</v>
      </c>
      <c r="B16" s="21" t="s">
        <v>52</v>
      </c>
      <c r="C16" s="40" t="str">
        <f>IFERROR(VLOOKUP(B16,'[1]Validacion datos'!D8:E64,2,FALSE),"")</f>
        <v>Consolidar un sistema de educación superior de calidad, que responda a las necesidades del desarrollo de la Nación</v>
      </c>
      <c r="D16" s="40"/>
      <c r="E16" s="40"/>
      <c r="F16" s="40"/>
      <c r="G16" s="40"/>
      <c r="H16" s="40"/>
      <c r="I16" s="40"/>
      <c r="J16" s="40"/>
    </row>
    <row r="17" spans="1:12" ht="15.75" x14ac:dyDescent="0.25">
      <c r="A17" s="65" t="s">
        <v>13</v>
      </c>
      <c r="B17" s="66"/>
      <c r="C17" s="66"/>
      <c r="D17" s="66"/>
      <c r="E17" s="66"/>
      <c r="F17" s="66"/>
      <c r="G17" s="66"/>
      <c r="H17" s="66"/>
      <c r="I17" s="66"/>
      <c r="J17" s="67"/>
    </row>
    <row r="18" spans="1:12" ht="29.25" customHeight="1" x14ac:dyDescent="0.25">
      <c r="A18" s="23" t="s">
        <v>14</v>
      </c>
      <c r="B18" s="64" t="s">
        <v>53</v>
      </c>
      <c r="C18" s="64"/>
      <c r="D18" s="64"/>
      <c r="E18" s="64"/>
      <c r="F18" s="64"/>
      <c r="G18" s="64"/>
      <c r="H18" s="64"/>
      <c r="I18" s="64"/>
      <c r="J18" s="64"/>
    </row>
    <row r="19" spans="1:12" ht="42.75" customHeight="1" x14ac:dyDescent="0.25">
      <c r="A19" s="22" t="s">
        <v>15</v>
      </c>
      <c r="B19" s="64" t="s">
        <v>54</v>
      </c>
      <c r="C19" s="64"/>
      <c r="D19" s="64"/>
      <c r="E19" s="64"/>
      <c r="F19" s="64"/>
      <c r="G19" s="64"/>
      <c r="H19" s="64"/>
      <c r="I19" s="64"/>
      <c r="J19" s="64"/>
    </row>
    <row r="20" spans="1:12" ht="34.5" customHeight="1" x14ac:dyDescent="0.25">
      <c r="A20" s="22" t="s">
        <v>16</v>
      </c>
      <c r="B20" s="64" t="s">
        <v>55</v>
      </c>
      <c r="C20" s="64"/>
      <c r="D20" s="64"/>
      <c r="E20" s="64"/>
      <c r="F20" s="64"/>
      <c r="G20" s="64"/>
      <c r="H20" s="64"/>
      <c r="I20" s="64"/>
      <c r="J20" s="64"/>
    </row>
    <row r="21" spans="1:12" ht="79.5" customHeight="1" x14ac:dyDescent="0.25">
      <c r="A21" s="22" t="s">
        <v>36</v>
      </c>
      <c r="B21" s="64" t="s">
        <v>56</v>
      </c>
      <c r="C21" s="64"/>
      <c r="D21" s="64"/>
      <c r="E21" s="64"/>
      <c r="F21" s="64"/>
      <c r="G21" s="64"/>
      <c r="H21" s="64"/>
      <c r="I21" s="64"/>
      <c r="J21" s="64"/>
    </row>
    <row r="22" spans="1:12" ht="15.75" x14ac:dyDescent="0.25">
      <c r="A22" s="44" t="s">
        <v>17</v>
      </c>
      <c r="B22" s="45"/>
      <c r="C22" s="45"/>
      <c r="D22" s="45"/>
      <c r="E22" s="45"/>
      <c r="F22" s="45"/>
      <c r="G22" s="45"/>
      <c r="H22" s="45"/>
      <c r="I22" s="45"/>
      <c r="J22" s="46"/>
    </row>
    <row r="23" spans="1:12" ht="15.75" x14ac:dyDescent="0.25">
      <c r="A23" s="47" t="s">
        <v>18</v>
      </c>
      <c r="B23" s="48"/>
      <c r="C23" s="48"/>
      <c r="D23" s="48"/>
      <c r="E23" s="48"/>
      <c r="F23" s="48"/>
      <c r="G23" s="48"/>
      <c r="H23" s="48"/>
      <c r="I23" s="48"/>
      <c r="J23" s="49"/>
    </row>
    <row r="24" spans="1:12" ht="15" customHeight="1" x14ac:dyDescent="0.25">
      <c r="A24" s="69" t="s">
        <v>19</v>
      </c>
      <c r="B24" s="70"/>
      <c r="C24" s="71" t="s">
        <v>20</v>
      </c>
      <c r="D24" s="73"/>
      <c r="E24" s="73"/>
      <c r="F24" s="73" t="s">
        <v>21</v>
      </c>
      <c r="G24" s="73"/>
      <c r="H24" s="70"/>
      <c r="I24" s="71" t="s">
        <v>22</v>
      </c>
      <c r="J24" s="72"/>
    </row>
    <row r="25" spans="1:12" x14ac:dyDescent="0.25">
      <c r="A25" s="84">
        <v>1084688136</v>
      </c>
      <c r="B25" s="85"/>
      <c r="C25" s="88">
        <v>1151008136</v>
      </c>
      <c r="D25" s="89"/>
      <c r="E25" s="90"/>
      <c r="F25" s="88">
        <v>1029018019.55</v>
      </c>
      <c r="G25" s="89"/>
      <c r="H25" s="90"/>
      <c r="I25" s="86">
        <f>IF(F25&gt;0,F25/C25,0)</f>
        <v>0.89401454895536892</v>
      </c>
      <c r="J25" s="87"/>
    </row>
    <row r="26" spans="1:12" ht="15.75" x14ac:dyDescent="0.25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9"/>
    </row>
    <row r="27" spans="1:12" ht="15" customHeight="1" x14ac:dyDescent="0.25">
      <c r="A27" s="4"/>
      <c r="B27"/>
      <c r="C27" s="74" t="s">
        <v>46</v>
      </c>
      <c r="D27" s="75"/>
      <c r="E27" s="74" t="s">
        <v>64</v>
      </c>
      <c r="F27" s="75"/>
      <c r="G27" s="74" t="s">
        <v>65</v>
      </c>
      <c r="H27" s="74"/>
      <c r="I27" s="74" t="s">
        <v>24</v>
      </c>
      <c r="J27" s="76"/>
      <c r="K27" s="5"/>
    </row>
    <row r="28" spans="1:12" ht="38.25" x14ac:dyDescent="0.25">
      <c r="A28" s="37" t="s">
        <v>25</v>
      </c>
      <c r="B28" s="6" t="s">
        <v>26</v>
      </c>
      <c r="C28" s="6" t="s">
        <v>37</v>
      </c>
      <c r="D28" s="6" t="s">
        <v>38</v>
      </c>
      <c r="E28" s="6" t="s">
        <v>40</v>
      </c>
      <c r="F28" s="6" t="s">
        <v>41</v>
      </c>
      <c r="G28" s="6" t="s">
        <v>42</v>
      </c>
      <c r="H28" s="6" t="s">
        <v>43</v>
      </c>
      <c r="I28" s="6" t="s">
        <v>44</v>
      </c>
      <c r="J28" s="35" t="s">
        <v>45</v>
      </c>
      <c r="K28" s="5"/>
    </row>
    <row r="29" spans="1:12" ht="60" x14ac:dyDescent="0.25">
      <c r="A29" s="38" t="s">
        <v>57</v>
      </c>
      <c r="B29" s="25" t="s">
        <v>58</v>
      </c>
      <c r="C29" s="32">
        <v>18316</v>
      </c>
      <c r="D29" s="7">
        <v>683800000</v>
      </c>
      <c r="E29" s="32">
        <v>18316</v>
      </c>
      <c r="F29" s="7">
        <v>683800000</v>
      </c>
      <c r="G29" s="29">
        <v>18684</v>
      </c>
      <c r="H29" s="7">
        <v>815097168.02999997</v>
      </c>
      <c r="I29" s="30">
        <f>+Tabla13[[#This Row],[Física 
(E)]]/Tabla13[[#This Row],[Física
(C)]]</f>
        <v>1.0200917230836428</v>
      </c>
      <c r="J29" s="31">
        <f>+Tabla13[[#This Row],[Financiera 
 (F)]]/Tabla13[[#This Row],[Financiera
(D)]]</f>
        <v>1.1920110676074875</v>
      </c>
      <c r="K29" s="5"/>
      <c r="L29" s="26"/>
    </row>
    <row r="30" spans="1:12" x14ac:dyDescent="0.25">
      <c r="A30" s="39"/>
      <c r="B30" s="9"/>
      <c r="C30" s="10"/>
      <c r="D30" s="11"/>
      <c r="E30" s="11"/>
      <c r="F30" s="11"/>
      <c r="G30" s="12"/>
      <c r="H30" s="11"/>
      <c r="I30" s="8"/>
      <c r="J30" s="36"/>
      <c r="K30" s="5"/>
    </row>
    <row r="31" spans="1:12" ht="15" customHeight="1" x14ac:dyDescent="0.25">
      <c r="A31" s="4"/>
      <c r="B31"/>
      <c r="C31" s="74" t="s">
        <v>46</v>
      </c>
      <c r="D31" s="75"/>
      <c r="E31" s="74" t="s">
        <v>64</v>
      </c>
      <c r="F31" s="75"/>
      <c r="G31" s="74" t="s">
        <v>65</v>
      </c>
      <c r="H31" s="74"/>
      <c r="I31" s="74" t="s">
        <v>24</v>
      </c>
      <c r="J31" s="76"/>
      <c r="K31" s="5"/>
    </row>
    <row r="32" spans="1:12" ht="38.25" x14ac:dyDescent="0.25">
      <c r="A32" s="37" t="s">
        <v>25</v>
      </c>
      <c r="B32" s="6" t="s">
        <v>26</v>
      </c>
      <c r="C32" s="6" t="s">
        <v>37</v>
      </c>
      <c r="D32" s="6" t="s">
        <v>38</v>
      </c>
      <c r="E32" s="6" t="s">
        <v>40</v>
      </c>
      <c r="F32" s="6" t="s">
        <v>41</v>
      </c>
      <c r="G32" s="6" t="s">
        <v>42</v>
      </c>
      <c r="H32" s="6" t="s">
        <v>43</v>
      </c>
      <c r="I32" s="6" t="s">
        <v>44</v>
      </c>
      <c r="J32" s="35" t="s">
        <v>45</v>
      </c>
      <c r="K32" s="5"/>
      <c r="L32" s="33"/>
    </row>
    <row r="33" spans="1:12" ht="60" x14ac:dyDescent="0.25">
      <c r="A33" s="38" t="s">
        <v>59</v>
      </c>
      <c r="B33" s="25" t="s">
        <v>60</v>
      </c>
      <c r="C33" s="32">
        <v>12565</v>
      </c>
      <c r="D33" s="7">
        <v>240662827</v>
      </c>
      <c r="E33" s="32">
        <v>12565</v>
      </c>
      <c r="F33" s="7">
        <v>240662827</v>
      </c>
      <c r="G33" s="34">
        <v>15685</v>
      </c>
      <c r="H33" s="29">
        <v>213920851.52000001</v>
      </c>
      <c r="I33" s="30">
        <f>+G33/E33</f>
        <v>1.248308794269797</v>
      </c>
      <c r="J33" s="31">
        <f>+H33/F33</f>
        <v>0.8888819855839224</v>
      </c>
      <c r="K33" s="5"/>
      <c r="L33" s="26"/>
    </row>
    <row r="34" spans="1:12" x14ac:dyDescent="0.25">
      <c r="A34" s="4"/>
      <c r="B34"/>
      <c r="C34" s="74"/>
      <c r="D34" s="75"/>
      <c r="E34" s="74"/>
      <c r="F34" s="75"/>
      <c r="G34" s="74"/>
      <c r="H34" s="74"/>
      <c r="I34" s="74"/>
      <c r="J34" s="76"/>
      <c r="K34" s="5"/>
    </row>
    <row r="35" spans="1:12" ht="15.75" x14ac:dyDescent="0.25">
      <c r="A35" s="65" t="s">
        <v>27</v>
      </c>
      <c r="B35" s="66"/>
      <c r="C35" s="66"/>
      <c r="D35" s="66"/>
      <c r="E35" s="66"/>
      <c r="F35" s="66"/>
      <c r="G35" s="66"/>
      <c r="H35" s="66"/>
      <c r="I35" s="66"/>
      <c r="J35" s="67"/>
      <c r="K35" s="5"/>
    </row>
    <row r="36" spans="1:12" ht="25.5" customHeight="1" x14ac:dyDescent="0.25">
      <c r="A36" s="28" t="s">
        <v>28</v>
      </c>
      <c r="B36" s="92" t="s">
        <v>57</v>
      </c>
      <c r="C36" s="92"/>
      <c r="D36" s="92"/>
      <c r="E36" s="92"/>
      <c r="F36" s="92"/>
      <c r="G36" s="92"/>
      <c r="H36" s="92"/>
      <c r="I36" s="92"/>
      <c r="J36" s="92"/>
      <c r="K36" s="5"/>
    </row>
    <row r="37" spans="1:12" ht="61.5" customHeight="1" x14ac:dyDescent="0.25">
      <c r="A37" s="28" t="s">
        <v>29</v>
      </c>
      <c r="B37" s="91" t="s">
        <v>61</v>
      </c>
      <c r="C37" s="91"/>
      <c r="D37" s="91"/>
      <c r="E37" s="91"/>
      <c r="F37" s="91"/>
      <c r="G37" s="91"/>
      <c r="H37" s="91"/>
      <c r="I37" s="91"/>
      <c r="J37" s="91"/>
      <c r="K37" s="5"/>
    </row>
    <row r="38" spans="1:12" ht="98.25" customHeight="1" x14ac:dyDescent="0.25">
      <c r="A38" s="27" t="s">
        <v>30</v>
      </c>
      <c r="B38" s="96" t="s">
        <v>70</v>
      </c>
      <c r="C38" s="96"/>
      <c r="D38" s="96"/>
      <c r="E38" s="96"/>
      <c r="F38" s="96"/>
      <c r="G38" s="96"/>
      <c r="H38" s="96"/>
      <c r="I38" s="96"/>
      <c r="J38" s="96"/>
      <c r="K38" s="5"/>
    </row>
    <row r="39" spans="1:12" ht="75" customHeight="1" x14ac:dyDescent="0.25">
      <c r="A39" s="27" t="s">
        <v>31</v>
      </c>
      <c r="B39" s="96" t="s">
        <v>68</v>
      </c>
      <c r="C39" s="96"/>
      <c r="D39" s="96"/>
      <c r="E39" s="96"/>
      <c r="F39" s="96"/>
      <c r="G39" s="96"/>
      <c r="H39" s="96"/>
      <c r="I39" s="96"/>
      <c r="J39" s="96"/>
      <c r="K39" s="5"/>
    </row>
    <row r="40" spans="1:12" ht="17.25" customHeight="1" x14ac:dyDescent="0.25">
      <c r="A40" s="93"/>
      <c r="B40" s="94"/>
      <c r="C40" s="94"/>
      <c r="D40" s="94"/>
      <c r="E40" s="94"/>
      <c r="F40" s="94"/>
      <c r="G40" s="94"/>
      <c r="H40" s="94"/>
      <c r="I40" s="94"/>
      <c r="J40" s="95"/>
      <c r="K40" s="5"/>
    </row>
    <row r="41" spans="1:12" ht="25.5" customHeight="1" x14ac:dyDescent="0.25">
      <c r="A41" s="28" t="s">
        <v>28</v>
      </c>
      <c r="B41" s="92" t="s">
        <v>59</v>
      </c>
      <c r="C41" s="92"/>
      <c r="D41" s="92"/>
      <c r="E41" s="92"/>
      <c r="F41" s="92"/>
      <c r="G41" s="92"/>
      <c r="H41" s="92"/>
      <c r="I41" s="92"/>
      <c r="J41" s="92"/>
      <c r="K41" s="5"/>
    </row>
    <row r="42" spans="1:12" ht="57.75" customHeight="1" x14ac:dyDescent="0.25">
      <c r="A42" s="28" t="s">
        <v>29</v>
      </c>
      <c r="B42" s="91" t="s">
        <v>62</v>
      </c>
      <c r="C42" s="91"/>
      <c r="D42" s="91"/>
      <c r="E42" s="91"/>
      <c r="F42" s="91"/>
      <c r="G42" s="91"/>
      <c r="H42" s="91"/>
      <c r="I42" s="91"/>
      <c r="J42" s="91"/>
      <c r="K42" s="5"/>
    </row>
    <row r="43" spans="1:12" ht="136.5" customHeight="1" x14ac:dyDescent="0.25">
      <c r="A43" s="28" t="s">
        <v>30</v>
      </c>
      <c r="B43" s="91" t="s">
        <v>71</v>
      </c>
      <c r="C43" s="91"/>
      <c r="D43" s="91"/>
      <c r="E43" s="91"/>
      <c r="F43" s="91"/>
      <c r="G43" s="91"/>
      <c r="H43" s="91"/>
      <c r="I43" s="91"/>
      <c r="J43" s="91"/>
      <c r="K43" s="5"/>
    </row>
    <row r="44" spans="1:12" ht="123.75" customHeight="1" x14ac:dyDescent="0.25">
      <c r="A44" s="27" t="s">
        <v>31</v>
      </c>
      <c r="B44" s="91" t="s">
        <v>69</v>
      </c>
      <c r="C44" s="91"/>
      <c r="D44" s="91"/>
      <c r="E44" s="91"/>
      <c r="F44" s="91"/>
      <c r="G44" s="91"/>
      <c r="H44" s="91"/>
      <c r="I44" s="91"/>
      <c r="J44" s="91"/>
      <c r="K44" s="5"/>
    </row>
    <row r="45" spans="1:12" ht="15.75" x14ac:dyDescent="0.25">
      <c r="A45" s="65" t="s">
        <v>32</v>
      </c>
      <c r="B45" s="66"/>
      <c r="C45" s="66"/>
      <c r="D45" s="66"/>
      <c r="E45" s="66"/>
      <c r="F45" s="66"/>
      <c r="G45" s="66"/>
      <c r="H45" s="66"/>
      <c r="I45" s="66"/>
      <c r="J45" s="67"/>
    </row>
    <row r="46" spans="1:12" ht="15.75" x14ac:dyDescent="0.25">
      <c r="A46" s="77" t="s">
        <v>33</v>
      </c>
      <c r="B46" s="78"/>
      <c r="C46" s="78"/>
      <c r="D46" s="78"/>
      <c r="E46" s="78"/>
      <c r="F46" s="78"/>
      <c r="G46" s="78"/>
      <c r="H46" s="78"/>
      <c r="I46" s="78"/>
      <c r="J46" s="79"/>
    </row>
    <row r="47" spans="1:12" ht="50.25" customHeight="1" x14ac:dyDescent="0.25">
      <c r="A47" s="80" t="s">
        <v>72</v>
      </c>
      <c r="B47" s="81"/>
      <c r="C47" s="81"/>
      <c r="D47" s="81"/>
      <c r="E47" s="81"/>
      <c r="F47" s="81"/>
      <c r="G47" s="81"/>
      <c r="H47" s="81"/>
      <c r="I47" s="81"/>
      <c r="J47" s="82"/>
    </row>
    <row r="48" spans="1:1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20.25" customHeight="1" x14ac:dyDescent="0.25">
      <c r="A49" s="83" t="s">
        <v>39</v>
      </c>
      <c r="B49" s="83"/>
      <c r="C49" s="83"/>
      <c r="D49" s="83"/>
      <c r="E49" s="83"/>
      <c r="F49" s="83"/>
      <c r="G49" s="83"/>
      <c r="H49" s="83"/>
      <c r="I49" s="83"/>
      <c r="J49" s="83"/>
    </row>
    <row r="50" spans="1:10" ht="140.25" customHeight="1" x14ac:dyDescent="0.25"/>
    <row r="51" spans="1:10" ht="27.75" customHeight="1" x14ac:dyDescent="0.25"/>
    <row r="52" spans="1:10" ht="30.75" customHeight="1" x14ac:dyDescent="0.25"/>
  </sheetData>
  <mergeCells count="60">
    <mergeCell ref="B44:J44"/>
    <mergeCell ref="B41:J41"/>
    <mergeCell ref="B42:J42"/>
    <mergeCell ref="B43:J43"/>
    <mergeCell ref="B36:J36"/>
    <mergeCell ref="B37:J37"/>
    <mergeCell ref="B38:J38"/>
    <mergeCell ref="B39:J39"/>
    <mergeCell ref="A40:J40"/>
    <mergeCell ref="A45:J45"/>
    <mergeCell ref="A46:J46"/>
    <mergeCell ref="A47:J47"/>
    <mergeCell ref="A49:J49"/>
    <mergeCell ref="B9:J9"/>
    <mergeCell ref="B10:J10"/>
    <mergeCell ref="B21:J21"/>
    <mergeCell ref="A35:J35"/>
    <mergeCell ref="A25:B25"/>
    <mergeCell ref="I25:J25"/>
    <mergeCell ref="A26:J26"/>
    <mergeCell ref="C34:D34"/>
    <mergeCell ref="G34:H34"/>
    <mergeCell ref="I34:J34"/>
    <mergeCell ref="C25:E25"/>
    <mergeCell ref="F25:H25"/>
    <mergeCell ref="E34:F34"/>
    <mergeCell ref="C27:D27"/>
    <mergeCell ref="E27:F27"/>
    <mergeCell ref="G27:H27"/>
    <mergeCell ref="I27:J27"/>
    <mergeCell ref="C31:D31"/>
    <mergeCell ref="E31:F31"/>
    <mergeCell ref="G31:H31"/>
    <mergeCell ref="I31:J31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1" type="noConversion"/>
  <dataValidations count="16">
    <dataValidation allowBlank="1" showInputMessage="1" showErrorMessage="1" prompt="Monto ejecutado en el trimestre" sqref="H32 H28 H30" xr:uid="{00000000-0002-0000-0000-000000000000}"/>
    <dataValidation allowBlank="1" showInputMessage="1" showErrorMessage="1" prompt="Meta alcanzada en el trimestre" sqref="G32:G33 G28 G30" xr:uid="{00000000-0002-0000-0000-000001000000}"/>
    <dataValidation allowBlank="1" showInputMessage="1" showErrorMessage="1" prompt="Monto presupuestado para el producto" sqref="H33 D32:D33 F28 D28:D30 F29:H29 E30:F30 F32:F33" xr:uid="{00000000-0002-0000-0000-000002000000}"/>
    <dataValidation allowBlank="1" showInputMessage="1" showErrorMessage="1" prompt="Meta anual del indicador" sqref="E28:E29 C32:C33 C28:C30 E32:E33" xr:uid="{00000000-0002-0000-0000-000003000000}"/>
    <dataValidation allowBlank="1" showInputMessage="1" showErrorMessage="1" prompt="Nombre del indicador" sqref="B28:B30 B32:B33" xr:uid="{00000000-0002-0000-0000-000004000000}"/>
    <dataValidation allowBlank="1" showInputMessage="1" showErrorMessage="1" prompt="Nombre de cada producto" sqref="A28:A30 A32:A33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7:J48" xr:uid="{00000000-0002-0000-0000-000008000000}"/>
    <dataValidation allowBlank="1" showInputMessage="1" showErrorMessage="1" prompt="De existir desvío, explicar razones." sqref="B44:J44 B39:J39" xr:uid="{00000000-0002-0000-0000-000009000000}"/>
    <dataValidation allowBlank="1" showInputMessage="1" showErrorMessage="1" prompt="1. Describir lo plasmado en el presupuesto_x000a_2. Describir lo alcanzado en términos financieros y de producción " sqref="B38:J38 B43:J43" xr:uid="{00000000-0002-0000-0000-00000A000000}"/>
    <dataValidation allowBlank="1" showInputMessage="1" showErrorMessage="1" prompt="¿En qué consiste el producto? su objetivo" sqref="B37:J37 B42:J42" xr:uid="{00000000-0002-0000-0000-00000B000000}"/>
    <dataValidation allowBlank="1" showInputMessage="1" showErrorMessage="1" prompt="Nombre del producto" sqref="B36:J36 B41:J41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rintOptions horizontalCentered="1"/>
  <pageMargins left="0.42" right="0.26" top="0.48" bottom="0.74803149606299202" header="0.41" footer="0.31496062992126"/>
  <pageSetup scale="7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Minerba Iliana Martínez Guzmán</cp:lastModifiedBy>
  <cp:lastPrinted>2025-03-18T16:53:04Z</cp:lastPrinted>
  <dcterms:created xsi:type="dcterms:W3CDTF">2021-03-22T15:50:10Z</dcterms:created>
  <dcterms:modified xsi:type="dcterms:W3CDTF">2025-03-18T16:53:17Z</dcterms:modified>
</cp:coreProperties>
</file>