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tlaedudo-my.sharepoint.com/personal/mmartinez_itla_edu_do/Documents/Documentos/VICERRECTORIA PLANIFICACION ITLA/Presupuesto Gral/Presupuesto 2025/"/>
    </mc:Choice>
  </mc:AlternateContent>
  <xr:revisionPtr revIDLastSave="13" documentId="8_{2A498678-11D2-47DA-A759-E6C400730296}" xr6:coauthVersionLast="47" xr6:coauthVersionMax="47" xr10:uidLastSave="{039CD7D8-3F59-4AC7-B0D1-910D0F33078E}"/>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I25" i="1" l="1"/>
  <c r="J33" i="1" l="1"/>
  <c r="J29" i="1"/>
  <c r="I29" i="1"/>
  <c r="I33" i="1"/>
  <c r="C16" i="1" l="1"/>
  <c r="C15" i="1"/>
  <c r="C14" i="1"/>
</calcChain>
</file>

<file path=xl/sharedStrings.xml><?xml version="1.0" encoding="utf-8"?>
<sst xmlns="http://schemas.openxmlformats.org/spreadsheetml/2006/main" count="93" uniqueCount="72">
  <si>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</si>
  <si>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</si>
  <si>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</si>
  <si>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</si>
  <si>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</si>
  <si>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</si>
  <si>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</si>
  <si>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</si>
  <si>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</si>
  <si>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</si>
  <si>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</si>
  <si>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</si>
  <si>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</si>
  <si>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</si>
  <si>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</si>
  <si>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</si>
  <si>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</si>
  <si>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</si>
  <si>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</si>
  <si>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</si>
  <si>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</si>
  <si>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</si>
  <si>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</si>
  <si>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</si>
  <si>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</si>
  <si>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</si>
  <si>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</si>
  <si>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</si>
  <si>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</si>
  <si>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</si>
  <si>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</si>
  <si>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</si>
  <si>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</si>
  <si>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</si>
  <si>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</si>
  <si>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</si>
  <si>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</si>
  <si>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</si>
  <si>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</si>
  <si>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</si>
  <si>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</si>
  <si>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</si>
  <si>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</si>
  <si>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</si>
  <si>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</si>
  <si>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</si>
  <si>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</si>
  <si>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</si>
  <si>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</si>
  <si>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</si>
  <si>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</si>
  <si>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</si>
  <si>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</si>
  <si>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</si>
  <si>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</si>
  <si>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</si>
  <si>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</si>
  <si>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</si>
  <si>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</si>
  <si>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</si>
  <si>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</si>
  <si>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</si>
  <si>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</si>
  <si>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</si>
  <si>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</si>
  <si>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</si>
  <si>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</si>
  <si>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</si>
  <si>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 xml:space="preserve">De la meta propuesta para el Trimestre Abril - Junio fue de 4,950 egresados de educación continua, de  lo cual se logro en un 103.7%  de lo programado. Lo anterior se logró con un monto presupuestario de RD$ 71,002,937.03 de los RD$ 70,795,372.58 programados, lo que representa un 100.3% de los recursos financieros asignados. </t>
  </si>
  <si>
    <t>Para este producto se logro una ejecución tanto fisica como financiera dentro del rango establecido sin desviaciones mayores al 5%.</t>
  </si>
  <si>
    <t xml:space="preserve">De la meta propuesta para el Trimestre Abril - Junio  fue de 6,760 matriculados, de  lo cual se logro en un 97.03%  de lo programado. Lo anterior se logró con un monto presupuestario de RD$ 209,846,817.80 de los RD$ 220,634,727.67 programados, lo que representa un 95% de los recursos financieros asignados. </t>
  </si>
  <si>
    <t>En relación al producto 6788 la tencencia es de un incremento en la matricula con las convocatorias de becas en todas las extensiones ampliando el acceso a los servicios de educacion continua en general en todas nuestras localidades.
En relación al producto 6787 la tencencia es de un incremento en la matricula del tecnico superior, por la alta demanda de nuestras carreras.
En sentido general, es necesario hacer revisiones constantes de las proyecciones de metas trimestrales a los fines de realizar los ajustes necesarios en cada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</si>
</sst>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dd/mm/yyyy;@"/>
    <numFmt numFmtId="166" formatCode="[$-10409]#,##0;\-#,##0"/>
    <numFmt numFmtId="167" formatCode="[$-10409]#,##0.00;\-#,##0.00"/>
    <numFmt numFmtId="168" formatCode="[$-10409]0.00%"/>
    <numFmt numFmtId="169" formatCode="[$-10409]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7"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8"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6" fontId="15" fillId="0" borderId="32" xfId="0" applyNumberFormat="1" applyFont="1" applyBorder="1" applyAlignment="1" applyProtection="1">
      <alignment horizontal="center" vertical="center" wrapText="1" readingOrder="1"/>
      <protection locked="0"/>
    </xf>
    <xf numFmtId="167"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4" fontId="24" fillId="0" borderId="39" xfId="0" applyNumberFormat="1" applyFont="1" applyBorder="1" applyAlignment="1">
      <alignment horizontal="center" vertical="center" wrapText="1" readingOrder="1"/>
    </xf>
    <xf numFmtId="0" fontId="23" fillId="0" borderId="37" xfId="0" applyFont="1" applyBorder="1" applyAlignment="1">
      <alignment vertical="center" wrapText="1" readingOrder="1"/>
    </xf>
    <xf numFmtId="0" fontId="23" fillId="0" borderId="38" xfId="0" applyFont="1" applyBorder="1" applyAlignment="1">
      <alignment vertical="center" wrapText="1" readingOrder="1"/>
    </xf>
    <xf numFmtId="0" fontId="25" fillId="0" borderId="20" xfId="0" applyFont="1" applyBorder="1" applyAlignment="1" applyProtection="1">
      <alignment vertical="center" wrapText="1"/>
      <protection locked="0"/>
    </xf>
    <xf numFmtId="0" fontId="23" fillId="0" borderId="0" xfId="0" applyFont="1"/>
    <xf numFmtId="166" fontId="15" fillId="0" borderId="26" xfId="0" applyNumberFormat="1" applyFont="1" applyBorder="1" applyAlignment="1" applyProtection="1">
      <alignment horizontal="center" vertical="center" wrapText="1" readingOrder="1"/>
      <protection locked="0"/>
    </xf>
    <xf numFmtId="169" fontId="15" fillId="7" borderId="23" xfId="0" applyNumberFormat="1" applyFont="1" applyFill="1" applyBorder="1" applyAlignment="1" applyProtection="1">
      <alignment horizontal="center" vertical="center" wrapText="1" readingOrder="1"/>
      <protection locked="0"/>
    </xf>
    <xf numFmtId="166" fontId="15" fillId="0" borderId="26" xfId="0" applyNumberFormat="1" applyFont="1" applyBorder="1" applyAlignment="1" applyProtection="1">
      <alignment horizontal="center" vertical="center" wrapText="1"/>
      <protection locked="0"/>
    </xf>
    <xf numFmtId="166" fontId="15" fillId="9" borderId="26" xfId="0" applyNumberFormat="1" applyFont="1" applyFill="1" applyBorder="1" applyAlignment="1" applyProtection="1">
      <alignment horizontal="center" vertical="center" wrapText="1"/>
      <protection locked="0"/>
    </xf>
    <xf numFmtId="164" fontId="0" fillId="0" borderId="0" xfId="1" applyFont="1"/>
    <xf numFmtId="164" fontId="0" fillId="0" borderId="0" xfId="1" applyFont="1" applyAlignment="1">
      <alignment wrapText="1"/>
    </xf>
    <xf numFmtId="164" fontId="23" fillId="0" borderId="0" xfId="1" applyFont="1"/>
    <xf numFmtId="0" fontId="22" fillId="0" borderId="20" xfId="0" applyFont="1" applyBorder="1" applyAlignment="1" applyProtection="1">
      <alignment horizontal="justify"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20" fillId="0" borderId="20"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9" borderId="33" xfId="0" applyFont="1" applyFill="1" applyBorder="1" applyAlignment="1" applyProtection="1">
      <alignment horizontal="left" vertical="center" wrapText="1"/>
      <protection locked="0"/>
    </xf>
    <xf numFmtId="0" fontId="22" fillId="9" borderId="34" xfId="0" applyFont="1" applyFill="1" applyBorder="1" applyAlignment="1" applyProtection="1">
      <alignment horizontal="left" vertical="center" wrapText="1"/>
      <protection locked="0"/>
    </xf>
    <xf numFmtId="0" fontId="22" fillId="9" borderId="35"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0"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ill="1" applyBorder="1" applyAlignment="1">
      <alignment horizontal="center" vertical="center" wrapText="1"/>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topLeftCell="A48" zoomScaleNormal="100" zoomScaleSheetLayoutView="100" workbookViewId="0">
      <selection activeCell="M64" sqref="M64"/>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 min="15" max="15" width="15.140625" style="44" bestFit="1" customWidth="1"/>
  </cols>
  <sheetData>
    <row r="1" spans="1:15" ht="21.75" thickBot="1" x14ac:dyDescent="0.3">
      <c r="A1" s="17"/>
      <c r="B1" s="86" t="s">
        <v>50</v>
      </c>
      <c r="C1" s="87"/>
      <c r="D1" s="87"/>
      <c r="E1" s="87"/>
      <c r="F1" s="87"/>
      <c r="G1" s="87"/>
      <c r="H1" s="87"/>
      <c r="I1" s="87"/>
      <c r="J1" s="88"/>
      <c r="K1" s="1"/>
    </row>
    <row r="2" spans="1:15" ht="21.75" thickBot="1" x14ac:dyDescent="0.3">
      <c r="A2" s="18"/>
      <c r="B2" s="89" t="s">
        <v>0</v>
      </c>
      <c r="C2" s="90"/>
      <c r="D2" s="89" t="s">
        <v>1</v>
      </c>
      <c r="E2" s="90"/>
      <c r="F2" s="90"/>
      <c r="G2" s="90"/>
      <c r="H2" s="91"/>
      <c r="I2" s="2" t="s">
        <v>2</v>
      </c>
      <c r="J2" s="3" t="s">
        <v>3</v>
      </c>
      <c r="K2" s="1"/>
    </row>
    <row r="3" spans="1:15" ht="21.75" thickBot="1" x14ac:dyDescent="0.3">
      <c r="A3" s="19"/>
      <c r="B3" s="92" t="s">
        <v>4</v>
      </c>
      <c r="C3" s="93"/>
      <c r="D3" s="92"/>
      <c r="E3" s="93"/>
      <c r="F3" s="93"/>
      <c r="G3" s="93"/>
      <c r="H3" s="94"/>
      <c r="I3" s="20"/>
      <c r="J3" s="21"/>
      <c r="K3" s="1"/>
    </row>
    <row r="4" spans="1:15" x14ac:dyDescent="0.25">
      <c r="A4" s="95"/>
      <c r="B4" s="96"/>
      <c r="C4" s="96"/>
      <c r="D4" s="97"/>
      <c r="E4" s="97"/>
      <c r="F4" s="97"/>
      <c r="G4" s="97"/>
      <c r="H4" s="97"/>
      <c r="I4" s="96"/>
      <c r="J4" s="98"/>
      <c r="K4" s="1"/>
    </row>
    <row r="5" spans="1:15" ht="3" customHeight="1" x14ac:dyDescent="0.25">
      <c r="A5" s="83"/>
      <c r="B5" s="84"/>
      <c r="C5" s="84"/>
      <c r="D5" s="84"/>
      <c r="E5" s="84"/>
      <c r="F5" s="84"/>
      <c r="G5" s="84"/>
      <c r="H5" s="84"/>
      <c r="I5" s="84"/>
      <c r="J5" s="85"/>
      <c r="K5" s="1"/>
    </row>
    <row r="6" spans="1:15" ht="15.75" x14ac:dyDescent="0.25">
      <c r="A6" s="55" t="s">
        <v>66</v>
      </c>
      <c r="B6" s="56"/>
      <c r="C6" s="56"/>
      <c r="D6" s="56"/>
      <c r="E6" s="56"/>
      <c r="F6" s="56"/>
      <c r="G6" s="56"/>
      <c r="H6" s="56"/>
      <c r="I6" s="56"/>
      <c r="J6" s="57"/>
      <c r="K6" s="1"/>
    </row>
    <row r="7" spans="1:15" ht="15.75" x14ac:dyDescent="0.25">
      <c r="A7" s="66" t="s">
        <v>5</v>
      </c>
      <c r="B7" s="67"/>
      <c r="C7" s="67"/>
      <c r="D7" s="67"/>
      <c r="E7" s="67"/>
      <c r="F7" s="67"/>
      <c r="G7" s="67"/>
      <c r="H7" s="67"/>
      <c r="I7" s="67"/>
      <c r="J7" s="68"/>
      <c r="K7" s="1"/>
    </row>
    <row r="8" spans="1:15" s="23" customFormat="1" x14ac:dyDescent="0.25">
      <c r="A8" s="30" t="s">
        <v>6</v>
      </c>
      <c r="B8" s="65" t="s">
        <v>51</v>
      </c>
      <c r="C8" s="65"/>
      <c r="D8" s="65"/>
      <c r="E8" s="65"/>
      <c r="F8" s="65"/>
      <c r="G8" s="65"/>
      <c r="H8" s="65"/>
      <c r="I8" s="65"/>
      <c r="J8" s="65"/>
      <c r="K8" s="22"/>
      <c r="O8" s="45"/>
    </row>
    <row r="9" spans="1:15" s="23" customFormat="1" x14ac:dyDescent="0.25">
      <c r="A9" s="31" t="s">
        <v>35</v>
      </c>
      <c r="B9" s="65" t="s">
        <v>52</v>
      </c>
      <c r="C9" s="65"/>
      <c r="D9" s="65"/>
      <c r="E9" s="65"/>
      <c r="F9" s="65"/>
      <c r="G9" s="65"/>
      <c r="H9" s="65"/>
      <c r="I9" s="65"/>
      <c r="J9" s="65"/>
      <c r="K9" s="22"/>
      <c r="O9" s="45"/>
    </row>
    <row r="10" spans="1:15" s="23" customFormat="1" x14ac:dyDescent="0.25">
      <c r="A10" s="31" t="s">
        <v>36</v>
      </c>
      <c r="B10" s="65" t="s">
        <v>53</v>
      </c>
      <c r="C10" s="65"/>
      <c r="D10" s="65"/>
      <c r="E10" s="65"/>
      <c r="F10" s="65"/>
      <c r="G10" s="65"/>
      <c r="H10" s="65"/>
      <c r="I10" s="65"/>
      <c r="J10" s="65"/>
      <c r="K10" s="22"/>
      <c r="O10" s="45"/>
    </row>
    <row r="11" spans="1:15" s="23" customFormat="1" ht="45" customHeight="1" x14ac:dyDescent="0.25">
      <c r="A11" s="30" t="s">
        <v>7</v>
      </c>
      <c r="B11" s="54" t="s">
        <v>54</v>
      </c>
      <c r="C11" s="54"/>
      <c r="D11" s="54"/>
      <c r="E11" s="54"/>
      <c r="F11" s="54"/>
      <c r="G11" s="54"/>
      <c r="H11" s="54"/>
      <c r="I11" s="54"/>
      <c r="J11" s="54"/>
      <c r="K11" s="24"/>
      <c r="O11" s="45"/>
    </row>
    <row r="12" spans="1:15" s="23" customFormat="1" ht="42.75" customHeight="1" x14ac:dyDescent="0.25">
      <c r="A12" s="30" t="s">
        <v>8</v>
      </c>
      <c r="B12" s="54" t="s">
        <v>55</v>
      </c>
      <c r="C12" s="54"/>
      <c r="D12" s="54"/>
      <c r="E12" s="54"/>
      <c r="F12" s="54"/>
      <c r="G12" s="54"/>
      <c r="H12" s="54"/>
      <c r="I12" s="54"/>
      <c r="J12" s="54"/>
      <c r="K12" s="24"/>
      <c r="O12" s="45"/>
    </row>
    <row r="13" spans="1:15" ht="15.75" x14ac:dyDescent="0.25">
      <c r="A13" s="55" t="s">
        <v>9</v>
      </c>
      <c r="B13" s="56"/>
      <c r="C13" s="56"/>
      <c r="D13" s="56"/>
      <c r="E13" s="56"/>
      <c r="F13" s="56"/>
      <c r="G13" s="56"/>
      <c r="H13" s="56"/>
      <c r="I13" s="56"/>
      <c r="J13" s="57"/>
    </row>
    <row r="14" spans="1:15" ht="27.75" customHeight="1" x14ac:dyDescent="0.25">
      <c r="A14" s="32" t="s">
        <v>10</v>
      </c>
      <c r="B14" s="27">
        <v>3</v>
      </c>
      <c r="C14" s="99" t="str">
        <f>IFERROR(VLOOKUP(B14,'[1]Validacion datos'!A2:B5,2,FALSE),"")</f>
        <v>DESARROLLO PRODUCTIVO</v>
      </c>
      <c r="D14" s="99"/>
      <c r="E14" s="99"/>
      <c r="F14" s="99"/>
      <c r="G14" s="99"/>
      <c r="H14" s="99"/>
      <c r="I14" s="99"/>
      <c r="J14" s="99"/>
    </row>
    <row r="15" spans="1:15" ht="26.25" customHeight="1" x14ac:dyDescent="0.25">
      <c r="A15" s="32" t="s">
        <v>11</v>
      </c>
      <c r="B15" s="28">
        <v>3.3</v>
      </c>
      <c r="C15" s="82" t="str">
        <f>IFERROR(VLOOKUP(B15,'[1]Validacion datos'!A8:B26,2,FALSE),"")</f>
        <v>Competitividad e innovavión en un ambiente favorable a la cooperación y la responsabilidad social</v>
      </c>
      <c r="D15" s="82"/>
      <c r="E15" s="82"/>
      <c r="F15" s="82"/>
      <c r="G15" s="82"/>
      <c r="H15" s="82"/>
      <c r="I15" s="82"/>
      <c r="J15" s="82"/>
    </row>
    <row r="16" spans="1:15" ht="32.25" customHeight="1" x14ac:dyDescent="0.25">
      <c r="A16" s="32" t="s">
        <v>12</v>
      </c>
      <c r="B16" s="29" t="s">
        <v>56</v>
      </c>
      <c r="C16" s="82" t="str">
        <f>IFERROR(VLOOKUP(B16,'[1]Validacion datos'!D8:E64,2,FALSE),"")</f>
        <v>Consolidar un sistema de educación superior de calidad, que responda a las necesidades del desarrollo de la Nación</v>
      </c>
      <c r="D16" s="82"/>
      <c r="E16" s="82"/>
      <c r="F16" s="82"/>
      <c r="G16" s="82"/>
      <c r="H16" s="82"/>
      <c r="I16" s="82"/>
      <c r="J16" s="82"/>
    </row>
    <row r="17" spans="1:13" ht="15.75" x14ac:dyDescent="0.25">
      <c r="A17" s="55" t="s">
        <v>13</v>
      </c>
      <c r="B17" s="56"/>
      <c r="C17" s="56"/>
      <c r="D17" s="56"/>
      <c r="E17" s="56"/>
      <c r="F17" s="56"/>
      <c r="G17" s="56"/>
      <c r="H17" s="56"/>
      <c r="I17" s="56"/>
      <c r="J17" s="57"/>
    </row>
    <row r="18" spans="1:13" ht="29.25" customHeight="1" x14ac:dyDescent="0.25">
      <c r="A18" s="32" t="s">
        <v>14</v>
      </c>
      <c r="B18" s="54" t="s">
        <v>57</v>
      </c>
      <c r="C18" s="54"/>
      <c r="D18" s="54"/>
      <c r="E18" s="54"/>
      <c r="F18" s="54"/>
      <c r="G18" s="54"/>
      <c r="H18" s="54"/>
      <c r="I18" s="54"/>
      <c r="J18" s="54"/>
    </row>
    <row r="19" spans="1:13" ht="72.75" customHeight="1" x14ac:dyDescent="0.25">
      <c r="A19" s="30" t="s">
        <v>15</v>
      </c>
      <c r="B19" s="54" t="s">
        <v>58</v>
      </c>
      <c r="C19" s="54"/>
      <c r="D19" s="54"/>
      <c r="E19" s="54"/>
      <c r="F19" s="54"/>
      <c r="G19" s="54"/>
      <c r="H19" s="54"/>
      <c r="I19" s="54"/>
      <c r="J19" s="54"/>
    </row>
    <row r="20" spans="1:13" ht="26.25" customHeight="1" x14ac:dyDescent="0.25">
      <c r="A20" s="30" t="s">
        <v>16</v>
      </c>
      <c r="B20" s="54" t="s">
        <v>59</v>
      </c>
      <c r="C20" s="54"/>
      <c r="D20" s="54"/>
      <c r="E20" s="54"/>
      <c r="F20" s="54"/>
      <c r="G20" s="54"/>
      <c r="H20" s="54"/>
      <c r="I20" s="54"/>
      <c r="J20" s="54"/>
    </row>
    <row r="21" spans="1:13" ht="69" customHeight="1" x14ac:dyDescent="0.25">
      <c r="A21" s="30" t="s">
        <v>37</v>
      </c>
      <c r="B21" s="54" t="s">
        <v>67</v>
      </c>
      <c r="C21" s="54"/>
      <c r="D21" s="54"/>
      <c r="E21" s="54"/>
      <c r="F21" s="54"/>
      <c r="G21" s="54"/>
      <c r="H21" s="54"/>
      <c r="I21" s="54"/>
      <c r="J21" s="54"/>
      <c r="K21" s="1"/>
    </row>
    <row r="22" spans="1:13" ht="15.75" x14ac:dyDescent="0.25">
      <c r="A22" s="55" t="s">
        <v>17</v>
      </c>
      <c r="B22" s="56"/>
      <c r="C22" s="56"/>
      <c r="D22" s="56"/>
      <c r="E22" s="56"/>
      <c r="F22" s="56"/>
      <c r="G22" s="56"/>
      <c r="H22" s="56"/>
      <c r="I22" s="56"/>
      <c r="J22" s="57"/>
    </row>
    <row r="23" spans="1:13" ht="15.75" x14ac:dyDescent="0.25">
      <c r="A23" s="66" t="s">
        <v>18</v>
      </c>
      <c r="B23" s="67"/>
      <c r="C23" s="67"/>
      <c r="D23" s="67"/>
      <c r="E23" s="67"/>
      <c r="F23" s="67"/>
      <c r="G23" s="67"/>
      <c r="H23" s="67"/>
      <c r="I23" s="67"/>
      <c r="J23" s="68"/>
      <c r="K23" s="1"/>
    </row>
    <row r="24" spans="1:13" ht="15" customHeight="1" x14ac:dyDescent="0.25">
      <c r="A24" s="77" t="s">
        <v>19</v>
      </c>
      <c r="B24" s="78"/>
      <c r="C24" s="79" t="s">
        <v>20</v>
      </c>
      <c r="D24" s="81"/>
      <c r="E24" s="81"/>
      <c r="F24" s="81" t="s">
        <v>21</v>
      </c>
      <c r="G24" s="81"/>
      <c r="H24" s="78"/>
      <c r="I24" s="79" t="s">
        <v>22</v>
      </c>
      <c r="J24" s="80"/>
    </row>
    <row r="25" spans="1:13" ht="15" customHeight="1" x14ac:dyDescent="0.25">
      <c r="A25" s="70">
        <v>1141600000</v>
      </c>
      <c r="B25" s="71"/>
      <c r="C25" s="74">
        <v>1141600000</v>
      </c>
      <c r="D25" s="75"/>
      <c r="E25" s="76"/>
      <c r="F25" s="74">
        <f>+H29+H33</f>
        <v>280849754.83000004</v>
      </c>
      <c r="G25" s="75"/>
      <c r="H25" s="76"/>
      <c r="I25" s="72">
        <f>+F25/C25</f>
        <v>0.24601415104239668</v>
      </c>
      <c r="J25" s="73"/>
      <c r="L25" s="36"/>
      <c r="M25" s="37"/>
    </row>
    <row r="26" spans="1:13" ht="15.75" x14ac:dyDescent="0.25">
      <c r="A26" s="66" t="s">
        <v>23</v>
      </c>
      <c r="B26" s="67"/>
      <c r="C26" s="67"/>
      <c r="D26" s="67"/>
      <c r="E26" s="67"/>
      <c r="F26" s="67"/>
      <c r="G26" s="67"/>
      <c r="H26" s="67"/>
      <c r="I26" s="67"/>
      <c r="J26" s="68"/>
      <c r="K26" s="1"/>
    </row>
    <row r="27" spans="1:13" x14ac:dyDescent="0.25">
      <c r="A27" s="4"/>
      <c r="B27"/>
      <c r="C27" s="51" t="s">
        <v>49</v>
      </c>
      <c r="D27" s="52"/>
      <c r="E27" s="51" t="s">
        <v>47</v>
      </c>
      <c r="F27" s="52"/>
      <c r="G27" s="51" t="s">
        <v>48</v>
      </c>
      <c r="H27" s="51"/>
      <c r="I27" s="51" t="s">
        <v>24</v>
      </c>
      <c r="J27" s="53"/>
      <c r="K27" s="1"/>
    </row>
    <row r="28" spans="1:13" ht="38.25" x14ac:dyDescent="0.25">
      <c r="A28" s="6" t="s">
        <v>25</v>
      </c>
      <c r="B28" s="7" t="s">
        <v>26</v>
      </c>
      <c r="C28" s="7" t="s">
        <v>38</v>
      </c>
      <c r="D28" s="7" t="s">
        <v>39</v>
      </c>
      <c r="E28" s="7" t="s">
        <v>41</v>
      </c>
      <c r="F28" s="7" t="s">
        <v>42</v>
      </c>
      <c r="G28" s="7" t="s">
        <v>43</v>
      </c>
      <c r="H28" s="7" t="s">
        <v>44</v>
      </c>
      <c r="I28" s="7" t="s">
        <v>45</v>
      </c>
      <c r="J28" s="8" t="s">
        <v>46</v>
      </c>
      <c r="K28" s="1"/>
    </row>
    <row r="29" spans="1:13" ht="60" x14ac:dyDescent="0.25">
      <c r="A29" s="26" t="s">
        <v>60</v>
      </c>
      <c r="B29" s="25" t="s">
        <v>61</v>
      </c>
      <c r="C29" s="40">
        <v>21802</v>
      </c>
      <c r="D29" s="40">
        <v>839200000</v>
      </c>
      <c r="E29" s="42">
        <v>6967</v>
      </c>
      <c r="F29" s="9">
        <v>220634727.66999999</v>
      </c>
      <c r="G29" s="43">
        <v>6760</v>
      </c>
      <c r="H29" s="9">
        <v>209846817.80000001</v>
      </c>
      <c r="I29" s="10">
        <f>+Tabla1[[#This Row],[Física 
(E)]]/Tabla1[[#This Row],[Física
(C)]]</f>
        <v>0.97028850294244295</v>
      </c>
      <c r="J29" s="41">
        <f>+Tabla1[[#This Row],[Financiera 
 (F)]]/Tabla1[[#This Row],[Financiera
(D)]]</f>
        <v>0.95110511394137698</v>
      </c>
      <c r="K29" s="1"/>
      <c r="L29" s="34"/>
    </row>
    <row r="30" spans="1:13" x14ac:dyDescent="0.25">
      <c r="A30" s="12"/>
      <c r="B30" s="13"/>
      <c r="C30" s="14"/>
      <c r="D30" s="15"/>
      <c r="E30" s="15"/>
      <c r="F30" s="15"/>
      <c r="G30" s="16"/>
      <c r="H30" s="15"/>
      <c r="I30" s="10"/>
      <c r="J30" s="11"/>
      <c r="K30" s="1"/>
    </row>
    <row r="31" spans="1:13" x14ac:dyDescent="0.25">
      <c r="A31" s="4"/>
      <c r="B31"/>
      <c r="C31" s="51" t="s">
        <v>49</v>
      </c>
      <c r="D31" s="52"/>
      <c r="E31" s="51" t="s">
        <v>47</v>
      </c>
      <c r="F31" s="52"/>
      <c r="G31" s="51" t="s">
        <v>48</v>
      </c>
      <c r="H31" s="51"/>
      <c r="I31" s="51" t="s">
        <v>24</v>
      </c>
      <c r="J31" s="53"/>
      <c r="K31" s="1"/>
    </row>
    <row r="32" spans="1:13" ht="38.25" x14ac:dyDescent="0.25">
      <c r="A32" s="6" t="s">
        <v>25</v>
      </c>
      <c r="B32" s="7" t="s">
        <v>26</v>
      </c>
      <c r="C32" s="7" t="s">
        <v>38</v>
      </c>
      <c r="D32" s="7" t="s">
        <v>39</v>
      </c>
      <c r="E32" s="7" t="s">
        <v>41</v>
      </c>
      <c r="F32" s="7" t="s">
        <v>42</v>
      </c>
      <c r="G32" s="7" t="s">
        <v>43</v>
      </c>
      <c r="H32" s="7" t="s">
        <v>44</v>
      </c>
      <c r="I32" s="7" t="s">
        <v>45</v>
      </c>
      <c r="J32" s="8" t="s">
        <v>46</v>
      </c>
      <c r="K32" s="1"/>
      <c r="L32" s="34"/>
    </row>
    <row r="33" spans="1:15" ht="60" x14ac:dyDescent="0.25">
      <c r="A33" s="26" t="s">
        <v>62</v>
      </c>
      <c r="B33" s="25" t="s">
        <v>63</v>
      </c>
      <c r="C33" s="40">
        <v>13883</v>
      </c>
      <c r="D33" s="35">
        <v>297766920.74000001</v>
      </c>
      <c r="E33" s="9">
        <v>4950</v>
      </c>
      <c r="F33" s="9">
        <v>70795372.579999998</v>
      </c>
      <c r="G33" s="42">
        <v>5134</v>
      </c>
      <c r="H33" s="9">
        <v>71002937.030000001</v>
      </c>
      <c r="I33" s="10">
        <f>+Tabla13[[#This Row],[Física 
(E)]]/Tabla13[[#This Row],[Física
(C)]]</f>
        <v>1.0371717171717172</v>
      </c>
      <c r="J33" s="41">
        <f>+Tabla13[[#This Row],[Financiera 
 (F)]]/Tabla13[[#This Row],[Financiera
(D)]]</f>
        <v>1.0029318928968902</v>
      </c>
      <c r="K33" s="1"/>
      <c r="L33" s="34"/>
    </row>
    <row r="34" spans="1:15" x14ac:dyDescent="0.25">
      <c r="A34" s="12"/>
      <c r="B34" s="13"/>
      <c r="C34" s="14"/>
      <c r="D34" s="15"/>
      <c r="E34" s="15"/>
      <c r="F34" s="15"/>
      <c r="G34" s="16"/>
      <c r="H34" s="15"/>
      <c r="I34" s="10"/>
      <c r="J34" s="11"/>
      <c r="K34" s="1"/>
      <c r="L34" s="34"/>
    </row>
    <row r="35" spans="1:15" ht="15.75" x14ac:dyDescent="0.25">
      <c r="A35" s="55" t="s">
        <v>27</v>
      </c>
      <c r="B35" s="56"/>
      <c r="C35" s="56"/>
      <c r="D35" s="56"/>
      <c r="E35" s="56"/>
      <c r="F35" s="56"/>
      <c r="G35" s="56"/>
      <c r="H35" s="56"/>
      <c r="I35" s="56"/>
      <c r="J35" s="57"/>
      <c r="K35" s="1"/>
      <c r="L35" s="34"/>
    </row>
    <row r="36" spans="1:15" ht="15.75" x14ac:dyDescent="0.25">
      <c r="A36" s="66" t="s">
        <v>28</v>
      </c>
      <c r="B36" s="67"/>
      <c r="C36" s="67"/>
      <c r="D36" s="67"/>
      <c r="E36" s="67"/>
      <c r="F36" s="67"/>
      <c r="G36" s="67"/>
      <c r="H36" s="67"/>
      <c r="I36" s="67"/>
      <c r="J36" s="68"/>
      <c r="K36" s="1"/>
      <c r="L36" s="34"/>
    </row>
    <row r="37" spans="1:15" ht="25.5" customHeight="1" x14ac:dyDescent="0.25">
      <c r="A37" s="33" t="s">
        <v>29</v>
      </c>
      <c r="B37" s="69" t="s">
        <v>60</v>
      </c>
      <c r="C37" s="69"/>
      <c r="D37" s="69"/>
      <c r="E37" s="69"/>
      <c r="F37" s="69"/>
      <c r="G37" s="69"/>
      <c r="H37" s="69"/>
      <c r="I37" s="69"/>
      <c r="J37" s="69"/>
      <c r="K37" s="1"/>
    </row>
    <row r="38" spans="1:15" ht="61.5" customHeight="1" x14ac:dyDescent="0.25">
      <c r="A38" s="33" t="s">
        <v>30</v>
      </c>
      <c r="B38" s="69" t="s">
        <v>64</v>
      </c>
      <c r="C38" s="69"/>
      <c r="D38" s="69"/>
      <c r="E38" s="69"/>
      <c r="F38" s="69"/>
      <c r="G38" s="69"/>
      <c r="H38" s="69"/>
      <c r="I38" s="69"/>
      <c r="J38" s="69"/>
    </row>
    <row r="39" spans="1:15" ht="52.5" customHeight="1" x14ac:dyDescent="0.25">
      <c r="A39" s="33" t="s">
        <v>31</v>
      </c>
      <c r="B39" s="47" t="s">
        <v>70</v>
      </c>
      <c r="C39" s="47"/>
      <c r="D39" s="47"/>
      <c r="E39" s="47"/>
      <c r="F39" s="47"/>
      <c r="G39" s="47"/>
      <c r="H39" s="47"/>
      <c r="I39" s="47"/>
      <c r="J39" s="47"/>
    </row>
    <row r="40" spans="1:15" ht="52.5" customHeight="1" x14ac:dyDescent="0.25">
      <c r="A40" s="33" t="s">
        <v>32</v>
      </c>
      <c r="B40" s="47" t="s">
        <v>69</v>
      </c>
      <c r="C40" s="47"/>
      <c r="D40" s="47"/>
      <c r="E40" s="47"/>
      <c r="F40" s="47"/>
      <c r="G40" s="47"/>
      <c r="H40" s="47"/>
      <c r="I40" s="47"/>
      <c r="J40" s="47"/>
    </row>
    <row r="41" spans="1:15" ht="17.25" customHeight="1" x14ac:dyDescent="0.25">
      <c r="A41" s="48"/>
      <c r="B41" s="49"/>
      <c r="C41" s="49"/>
      <c r="D41" s="49"/>
      <c r="E41" s="49"/>
      <c r="F41" s="49"/>
      <c r="G41" s="49"/>
      <c r="H41" s="49"/>
      <c r="I41" s="49"/>
      <c r="J41" s="50"/>
    </row>
    <row r="42" spans="1:15" ht="25.5" customHeight="1" x14ac:dyDescent="0.25">
      <c r="A42" s="33" t="s">
        <v>29</v>
      </c>
      <c r="B42" s="54" t="s">
        <v>62</v>
      </c>
      <c r="C42" s="54"/>
      <c r="D42" s="54"/>
      <c r="E42" s="54"/>
      <c r="F42" s="54"/>
      <c r="G42" s="54"/>
      <c r="H42" s="54"/>
      <c r="I42" s="54"/>
      <c r="J42" s="54"/>
    </row>
    <row r="43" spans="1:15" ht="57.75" customHeight="1" x14ac:dyDescent="0.25">
      <c r="A43" s="33" t="s">
        <v>30</v>
      </c>
      <c r="B43" s="47" t="s">
        <v>65</v>
      </c>
      <c r="C43" s="47"/>
      <c r="D43" s="47"/>
      <c r="E43" s="47"/>
      <c r="F43" s="47"/>
      <c r="G43" s="47"/>
      <c r="H43" s="47"/>
      <c r="I43" s="47"/>
      <c r="J43" s="47"/>
    </row>
    <row r="44" spans="1:15" ht="55.5" customHeight="1" x14ac:dyDescent="0.25">
      <c r="A44" s="33" t="s">
        <v>31</v>
      </c>
      <c r="B44" s="47" t="s">
        <v>68</v>
      </c>
      <c r="C44" s="47"/>
      <c r="D44" s="47"/>
      <c r="E44" s="47"/>
      <c r="F44" s="47"/>
      <c r="G44" s="47"/>
      <c r="H44" s="47"/>
      <c r="I44" s="47"/>
      <c r="J44" s="47"/>
    </row>
    <row r="45" spans="1:15" s="39" customFormat="1" ht="83.25" customHeight="1" x14ac:dyDescent="0.25">
      <c r="A45" s="38" t="s">
        <v>32</v>
      </c>
      <c r="B45" s="47" t="s">
        <v>69</v>
      </c>
      <c r="C45" s="47"/>
      <c r="D45" s="47"/>
      <c r="E45" s="47"/>
      <c r="F45" s="47"/>
      <c r="G45" s="47"/>
      <c r="H45" s="47"/>
      <c r="I45" s="47"/>
      <c r="J45" s="47"/>
      <c r="K45" s="5"/>
      <c r="O45" s="46"/>
    </row>
    <row r="46" spans="1:15" ht="15.75" x14ac:dyDescent="0.25">
      <c r="A46" s="55" t="s">
        <v>33</v>
      </c>
      <c r="B46" s="56"/>
      <c r="C46" s="56"/>
      <c r="D46" s="56"/>
      <c r="E46" s="56"/>
      <c r="F46" s="56"/>
      <c r="G46" s="56"/>
      <c r="H46" s="56"/>
      <c r="I46" s="56"/>
      <c r="J46" s="57"/>
    </row>
    <row r="47" spans="1:15" ht="15.75" x14ac:dyDescent="0.25">
      <c r="A47" s="58" t="s">
        <v>34</v>
      </c>
      <c r="B47" s="59"/>
      <c r="C47" s="59"/>
      <c r="D47" s="59"/>
      <c r="E47" s="59"/>
      <c r="F47" s="59"/>
      <c r="G47" s="59"/>
      <c r="H47" s="59"/>
      <c r="I47" s="59"/>
      <c r="J47" s="60"/>
      <c r="K47" s="1"/>
    </row>
    <row r="48" spans="1:15" ht="110.25" customHeight="1" x14ac:dyDescent="0.25">
      <c r="A48" s="61" t="s">
        <v>71</v>
      </c>
      <c r="B48" s="62"/>
      <c r="C48" s="62"/>
      <c r="D48" s="62"/>
      <c r="E48" s="62"/>
      <c r="F48" s="62"/>
      <c r="G48" s="62"/>
      <c r="H48" s="62"/>
      <c r="I48" s="62"/>
      <c r="J48" s="63"/>
    </row>
    <row r="49" spans="1:10" ht="27.75" customHeight="1" x14ac:dyDescent="0.25">
      <c r="A49" s="64" t="s">
        <v>40</v>
      </c>
      <c r="B49" s="64"/>
      <c r="C49" s="64"/>
      <c r="D49" s="64"/>
      <c r="E49" s="64"/>
      <c r="F49" s="64"/>
      <c r="G49" s="64"/>
      <c r="H49" s="64"/>
      <c r="I49" s="64"/>
      <c r="J49" s="64"/>
    </row>
    <row r="50" spans="1:10" ht="30.75" customHeight="1" x14ac:dyDescent="0.25"/>
    <row r="53" spans="1:10" x14ac:dyDescent="0.25">
      <c r="E53"/>
    </row>
    <row r="54" spans="1:10" x14ac:dyDescent="0.25">
      <c r="D54"/>
    </row>
  </sheetData>
  <mergeCells count="5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49:J49"/>
    <mergeCell ref="B9:J9"/>
    <mergeCell ref="B10:J10"/>
    <mergeCell ref="B21:J21"/>
    <mergeCell ref="A35:J35"/>
    <mergeCell ref="A36:J36"/>
    <mergeCell ref="B37:J37"/>
    <mergeCell ref="B38:J38"/>
    <mergeCell ref="B39:J39"/>
    <mergeCell ref="B40:J40"/>
    <mergeCell ref="A25:B25"/>
    <mergeCell ref="I25:J25"/>
    <mergeCell ref="A26:J26"/>
    <mergeCell ref="B43:J43"/>
    <mergeCell ref="B44:J44"/>
    <mergeCell ref="B45:J45"/>
    <mergeCell ref="A41:J41"/>
    <mergeCell ref="C31:D31"/>
    <mergeCell ref="E31:F31"/>
    <mergeCell ref="G31:H31"/>
    <mergeCell ref="I31:J31"/>
    <mergeCell ref="B42:J42"/>
  </mergeCells>
  <phoneticPr fontId="21" type="noConversion"/>
  <dataValidations xWindow="511" yWindow="362"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E29" xr:uid="{00000000-0002-0000-0000-000001000000}"/>
    <dataValidation allowBlank="1" showInputMessage="1" showErrorMessage="1" prompt="Monto presupuestado para el producto" sqref="H29 F28:F29 D34:F34 D30:F30 F32:F33 E33 H33 D28 D32" xr:uid="{00000000-0002-0000-0000-000002000000}"/>
    <dataValidation allowBlank="1" showInputMessage="1" showErrorMessage="1" prompt="Meta anual del indicador" sqref="E28 C28:C30 E32 C32:C34 D29"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17"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2025-07-18T14:45:18Z</cp:lastPrinted>
  <dcterms:created xsi:type="dcterms:W3CDTF">2021-03-22T15:50:10Z</dcterms:created>
  <dcterms:modified xsi:type="dcterms:W3CDTF">2025-07-18T14:46:16Z</dcterms:modified>
</cp:coreProperties>
</file>