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laedudo.sharepoint.com/sites/DireccinPlanificacinyDesarrollo/Documentos compartidos/Departamento de Formulación, Monitoreo y Evaluación de Planes, Programas y Proyectos/Presupuesto Gral/Presupuesto 2026/"/>
    </mc:Choice>
  </mc:AlternateContent>
  <xr:revisionPtr revIDLastSave="93" documentId="8_{92A09D5F-A285-4CCC-B2D5-5BD09D2094CC}" xr6:coauthVersionLast="47" xr6:coauthVersionMax="47" xr10:uidLastSave="{F48281A8-EA8E-4284-A3F9-7BEBE8DFC48F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I25" i="1" l="1"/>
  <c r="J33" i="1" l="1"/>
  <c r="J29" i="1"/>
  <c r="I29" i="1"/>
  <c r="I33" i="1"/>
</calcChain>
</file>

<file path=xl/sharedStrings.xml><?xml version="1.0" encoding="utf-8"?>
<sst xmlns="http://schemas.openxmlformats.org/spreadsheetml/2006/main" count="96" uniqueCount="76">
  <si>
    <t>Informe de Evaluación Trimestral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</si>
  <si>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</si>
  <si>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</si>
  <si>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</si>
  <si>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</si>
  <si>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</si>
  <si>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Institucional</t>
  </si>
  <si>
    <t>I.I - Completar los datos requeridos sobre la institución</t>
  </si>
  <si>
    <t>Capítulo</t>
  </si>
  <si>
    <t>0219 - MINISTERIO DE EDUCACIÓN SUPERIOR CIENCIA Y TECNOLOGÍA</t>
  </si>
  <si>
    <t>Subcapítulo</t>
  </si>
  <si>
    <t>01 - MINISTERIO DE EDUCACIÓN SUPERIOR CIENCIA Y TECNOLOGÍA</t>
  </si>
  <si>
    <t>Unidad Ejecutora</t>
  </si>
  <si>
    <t>0002 - INSTITUTO TECNOLÓGICO DE LAS AMÉRICAS</t>
  </si>
  <si>
    <t>Misión</t>
  </si>
  <si>
    <t>Formar profesionales en alta tecnología promoviendo la educación especializada, sustentada en la innovación y emprendimiento contribuyendo al desarrollo de los sectores productivos de la nación.</t>
  </si>
  <si>
    <t>Visión</t>
  </si>
  <si>
    <t>Ser referente de formación especializada en alta tecnología con egresados emprendedores y destacados en innovación, soluciones tecnológicas efectivas y altos estándares de calidad a nivel nacional e internacional.</t>
  </si>
  <si>
    <t>II. Contribución a la Estrategia Nacional de Desarrollo</t>
  </si>
  <si>
    <t>Eje estratégico:</t>
  </si>
  <si>
    <t>Objetivo general:</t>
  </si>
  <si>
    <t>Objetivo(s) específico(s):</t>
  </si>
  <si>
    <t>3.3.3</t>
  </si>
  <si>
    <t>III. Información del Programa</t>
  </si>
  <si>
    <t>Nombre:</t>
  </si>
  <si>
    <t xml:space="preserve"> 12 - Fomento y desarrollo de la ciencia y la tecnología</t>
  </si>
  <si>
    <t>Descripción:</t>
  </si>
  <si>
    <t>Este programa es el responsable de coordinar los servicios de educación permanente a jóvenes desde los 16 años y educación técnica superior a jóvenes bachilleres. Su función principal es contribuir al desarrollo de las carreras de ciencia y tecnología a nivel nacional. 
Asimismo, debe promover el desarrollo y especialización de los profesionales en materia de tecnología.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</si>
  <si>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</si>
  <si>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Jóvenes desde los 16 años e interesados en educación técnica superior.</t>
  </si>
  <si>
    <t>Resultado Asociado:</t>
  </si>
  <si>
    <t>Incrementada la proporción de jóvenes matriculados en educación técnica superior en sus regiones/ comunidades de origen en el 15,523 en el 2024 a 17,970 en el 2027
Mejoradas las competencias de los estudiantes en el manejo de las TIC de  6,750 en el 2024 a 8,269 en el 2027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</si>
  <si>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</si>
  <si>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</si>
  <si>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</si>
  <si>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</si>
  <si>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</si>
  <si>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</si>
  <si>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</si>
  <si>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</si>
  <si>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Trimestral</t>
  </si>
  <si>
    <t>Ejecución Trimestral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</si>
  <si>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</si>
  <si>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</si>
  <si>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</si>
  <si>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</si>
  <si>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</si>
  <si>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</si>
  <si>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</si>
  <si>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</si>
  <si>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</si>
  <si>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</si>
  <si>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</si>
  <si>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6787 - Bachilleres que acceden al servicio de Educación Tecnológica Técnica Superior con enfoque de género</t>
  </si>
  <si>
    <t xml:space="preserve">Matriculados en Educación Técnica Superior </t>
  </si>
  <si>
    <t>6788 - Bachilleres y profesionales que aceden a cursos, diplomados y talleres con enfoque de género</t>
  </si>
  <si>
    <t>Egresados de educación continua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</si>
  <si>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</si>
  <si>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</si>
  <si>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</si>
  <si>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</si>
  <si>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La modalidad técnico superior se refiere a jóvenes matriculados en las carreras con una duración de 2 años (tecnólogo en multimedia, tecnólogo en desarrollo de software, tecnólogo en redes de información) y 2.5 años (tecnólogo en manufactura automatiza, tecnólogo en sonido, tecnólogo en seguridad informática y tecnólogo en mecatrónica), que al finalizar su plan de estudios se convertirá en egresados.</t>
  </si>
  <si>
    <t>Logros alcanzados:</t>
  </si>
  <si>
    <t>Causas y justificación del desvío:</t>
  </si>
  <si>
    <t>La modalidad de educación permanente está compuesta por cursos cortos, seminarios, talleres, diplomados, conferencias y cualquier otra forma de entrenamiento que satisfaga necesidades puntuales del mercado, combinando actualización profesional, brevedad de tiempo y aval profesional.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</si>
  <si>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</si>
  <si>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</si>
  <si>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</si>
  <si>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Durante el trimestre abril - junio, se alcanzó un 86.33 % de la meta física programada, evidenciando una ejecución por debajo de lo planificado. Este resultado se logró con una ejecución presupuestaria de RD $ 73,029,672.14, de un monto total programado de RD$ 85,535,500.00, lo que representa un 85.4 % de ejecución de los recursos financieros asignados.
En relación con el enfoque de género, el 42 % de los egresados corresponde a mujeres, quienes participaron en los distintos cursos, talleres y diplomados ofrecidos por la institución, logrando un incremento de un 4% con relación al periodo anterior reflejando avances en la inclusión femenina en los procesos de formación técnica y especializada.
En cuanto a la distribución por áreas de capacitación, el 35 % corresponde a programas vinculados al idioma inglés, el 17 % al área de multimedia, el 17% al área de redes y el 13 % al área de software. El 18 % restante se distribuye entre las áreas de Ciencia de Datos, Inteligencia Artificial, Mecatrónica, Seguridad Informática y Proyectos Especiales.</t>
  </si>
  <si>
    <t>Durante el trimestre abril - junio, se alcanzó el 95.84 % de la meta física programada, cumpliendo plenamente con los objetivos establecidos para el período. Este logro se obtuvo con una ejecución presupuestaria de RD$ 224,785,336.69, de un total programado de RD$ 233,251,289.00, lo que representa un 96.4 % de ejecución de los recursos financieros asignados.
En cuanto al enfoque de género, el 24 % de la matrícula corresponde a mujeres, teniendo un incremento de un 1% con relación al periodo anterior distribuidas en las diferentes carreras que ofrece la institución, lo que evidencia avances en la participación femenina dentro de la educación tecnológica.
Respecto a la distribución por carreras, el 33 % de los estudiantes está matriculado en la carrera de Tecnólogo en Desarrollo de Software, el 21 % en Tecnólogo en Seguridad Informática y el 13 % en Tecnólogo en Multimedia. El 33 % restante se distribuye entre las trece (13) carreras adicionales impartidas por la institución.</t>
  </si>
  <si>
    <t>La desviación de la ejecución física - financiera se mantuvo dentro del rango permitido de mas o menos un 5%</t>
  </si>
  <si>
    <t>DESARROLLO PRODUCTIVO</t>
  </si>
  <si>
    <t>Consolidar un sistema de educación superior de calidad, que responda a las necesidades del desarrollo de la Nación</t>
  </si>
  <si>
    <t>La meta física programada no fue alcanzada en su totalidad debido a ajustes realizados en la planificación de la oferta académica previo al inicio del trimestre, orientados a incorporar capacitaciones de alto interés estratégico e institucional. Asimismo, se identificaron oportunidades de mejora en la alineación de la oferta formativa con las necesidades y expectativas de la población objetivo en cada una de las comunidades, particularmente en las extensiones de Santiago y Nagua, lo que requirió la revisión y adecuación de algunos programas para fortalecer su pertinencia y demanda, que se estarían incorporando en la oferta académica del T3.
En lo referente a la ejecución financiera alcanzó un 85.38%, registrándose una desviación de un 14.62% respecto a la meta programada para el período. Esta variación estuvo asociada principalmente a la reprogramación de procesos de contratación cuya ejecución dependía del cumplimiento previo de requisitos administrativos y autorizaciones externas.
Entre las adquisiciones impactadas se encuentran la adquisición de licencias informáticas y Herramientas y accesorios Tecnológicos publicadas en el PACC por un monto de RD$ 9,831,800.00.
No obstante, los procesos permanecen en curso y se prevé su ejecución una vez concluida las validaciones y autorizaciones correspondientes, contribuyendo al cumplimiento de las metas institucionales programadas.</t>
  </si>
  <si>
    <t>Competitividad e innovación en un ambiente favorable a la cooperación y la responsabilidad social</t>
  </si>
  <si>
    <t>Fortalecer los mecanismos de planificación, seguimiento y coordinación interdepartamental para anticipar cambios en la programación académica, reducir los niveles de deserción y gestionar oportunamente los procesos administrativos y de compras que requieren autorizaciones externas. Esto permitirá incrementar la ejecución física y financiera de los productos, asegurar el cumplimiento de las metas programadas y minimizar las desviaciones según lo programado.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</si>
</sst>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  <numFmt numFmtId="168" formatCode="[$-10409]0.0%"/>
    <numFmt numFmtId="169" formatCode="#,##0.00_ ;\-#,##0.00\ "/>
    <numFmt numFmtId="170" formatCode="#,##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7" xfId="0" applyBorder="1"/>
    <xf numFmtId="0" fontId="10" fillId="0" borderId="0" xfId="0" applyFont="1" applyProtection="1">
      <protection locked="0"/>
    </xf>
    <xf numFmtId="0" fontId="14" fillId="8" borderId="28" xfId="0" applyFont="1" applyFill="1" applyBorder="1" applyAlignment="1">
      <alignment horizontal="center" vertical="center" wrapText="1" readingOrder="1"/>
    </xf>
    <xf numFmtId="0" fontId="14" fillId="8" borderId="29" xfId="0" applyFont="1" applyFill="1" applyBorder="1" applyAlignment="1">
      <alignment horizontal="center" vertical="center" wrapText="1" readingOrder="1"/>
    </xf>
    <xf numFmtId="0" fontId="14" fillId="8" borderId="30" xfId="0" applyFont="1" applyFill="1" applyBorder="1" applyAlignment="1">
      <alignment horizontal="center" vertical="center" wrapText="1" readingOrder="1"/>
    </xf>
    <xf numFmtId="166" fontId="15" fillId="0" borderId="26" xfId="0" applyNumberFormat="1" applyFont="1" applyBorder="1" applyAlignment="1" applyProtection="1">
      <alignment horizontal="center" vertical="center" wrapText="1" readingOrder="1"/>
      <protection locked="0"/>
    </xf>
    <xf numFmtId="10" fontId="15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15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15" fillId="0" borderId="31" xfId="0" applyFont="1" applyBorder="1" applyAlignment="1" applyProtection="1">
      <alignment vertical="top" wrapText="1"/>
      <protection locked="0"/>
    </xf>
    <xf numFmtId="0" fontId="15" fillId="0" borderId="32" xfId="0" applyFont="1" applyBorder="1" applyAlignment="1" applyProtection="1">
      <alignment vertical="top" wrapText="1"/>
      <protection locked="0"/>
    </xf>
    <xf numFmtId="165" fontId="15" fillId="0" borderId="32" xfId="0" applyNumberFormat="1" applyFont="1" applyBorder="1" applyAlignment="1" applyProtection="1">
      <alignment horizontal="center" vertical="center" wrapText="1" readingOrder="1"/>
      <protection locked="0"/>
    </xf>
    <xf numFmtId="166" fontId="15" fillId="0" borderId="32" xfId="0" applyNumberFormat="1" applyFont="1" applyBorder="1" applyAlignment="1" applyProtection="1">
      <alignment horizontal="center" vertical="center" wrapText="1" readingOrder="1"/>
      <protection locked="0"/>
    </xf>
    <xf numFmtId="165" fontId="15" fillId="0" borderId="32" xfId="0" applyNumberFormat="1" applyFont="1" applyBorder="1" applyAlignment="1" applyProtection="1">
      <alignment horizontal="center"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10" fillId="0" borderId="0" xfId="0" applyFont="1" applyAlignment="1" applyProtection="1">
      <alignment wrapText="1"/>
      <protection locked="0"/>
    </xf>
    <xf numFmtId="0" fontId="15" fillId="0" borderId="26" xfId="0" applyFont="1" applyBorder="1" applyAlignment="1" applyProtection="1">
      <alignment vertical="center" wrapText="1"/>
      <protection locked="0"/>
    </xf>
    <xf numFmtId="0" fontId="15" fillId="0" borderId="22" xfId="0" applyFont="1" applyBorder="1" applyAlignment="1" applyProtection="1">
      <alignment vertical="center" wrapText="1"/>
      <protection locked="0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vertical="center" wrapText="1"/>
    </xf>
    <xf numFmtId="0" fontId="2" fillId="0" borderId="20" xfId="0" applyFont="1" applyBorder="1" applyAlignment="1">
      <alignment wrapText="1"/>
    </xf>
    <xf numFmtId="0" fontId="9" fillId="0" borderId="20" xfId="0" applyFont="1" applyBorder="1" applyAlignment="1">
      <alignment vertical="center"/>
    </xf>
    <xf numFmtId="0" fontId="9" fillId="0" borderId="20" xfId="0" applyFont="1" applyBorder="1" applyAlignment="1" applyProtection="1">
      <alignment vertical="center" wrapText="1"/>
      <protection locked="0"/>
    </xf>
    <xf numFmtId="4" fontId="0" fillId="0" borderId="0" xfId="0" applyNumberFormat="1"/>
    <xf numFmtId="4" fontId="24" fillId="0" borderId="39" xfId="0" applyNumberFormat="1" applyFont="1" applyBorder="1" applyAlignment="1">
      <alignment horizontal="center" vertical="center" wrapText="1" readingOrder="1"/>
    </xf>
    <xf numFmtId="0" fontId="23" fillId="0" borderId="37" xfId="0" applyFont="1" applyBorder="1" applyAlignment="1">
      <alignment vertical="center" wrapText="1" readingOrder="1"/>
    </xf>
    <xf numFmtId="0" fontId="23" fillId="0" borderId="38" xfId="0" applyFont="1" applyBorder="1" applyAlignment="1">
      <alignment vertical="center" wrapText="1" readingOrder="1"/>
    </xf>
    <xf numFmtId="0" fontId="25" fillId="0" borderId="20" xfId="0" applyFont="1" applyBorder="1" applyAlignment="1" applyProtection="1">
      <alignment vertical="center" wrapText="1"/>
      <protection locked="0"/>
    </xf>
    <xf numFmtId="0" fontId="23" fillId="0" borderId="0" xfId="0" applyFont="1"/>
    <xf numFmtId="165" fontId="15" fillId="0" borderId="26" xfId="0" applyNumberFormat="1" applyFont="1" applyBorder="1" applyAlignment="1" applyProtection="1">
      <alignment horizontal="center" vertical="center" wrapText="1" readingOrder="1"/>
      <protection locked="0"/>
    </xf>
    <xf numFmtId="168" fontId="15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165" fontId="15" fillId="0" borderId="26" xfId="0" applyNumberFormat="1" applyFont="1" applyBorder="1" applyAlignment="1" applyProtection="1">
      <alignment horizontal="center" vertical="center" wrapText="1"/>
      <protection locked="0"/>
    </xf>
    <xf numFmtId="166" fontId="0" fillId="0" borderId="0" xfId="0" applyNumberFormat="1"/>
    <xf numFmtId="43" fontId="26" fillId="9" borderId="0" xfId="3" applyFont="1" applyFill="1" applyAlignment="1">
      <alignment vertical="center"/>
    </xf>
    <xf numFmtId="169" fontId="0" fillId="0" borderId="0" xfId="0" applyNumberFormat="1"/>
    <xf numFmtId="170" fontId="0" fillId="0" borderId="0" xfId="0" applyNumberForma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19" fillId="0" borderId="20" xfId="0" quotePrefix="1" applyNumberFormat="1" applyFont="1" applyBorder="1" applyAlignment="1" applyProtection="1">
      <alignment horizontal="left" vertical="center" wrapText="1"/>
      <protection locked="0"/>
    </xf>
    <xf numFmtId="0" fontId="20" fillId="0" borderId="20" xfId="0" applyFont="1" applyBorder="1" applyAlignment="1" applyProtection="1">
      <alignment horizontal="left" vertical="center" wrapText="1"/>
      <protection locked="0"/>
    </xf>
    <xf numFmtId="0" fontId="0" fillId="6" borderId="20" xfId="0" applyFill="1" applyBorder="1" applyAlignment="1">
      <alignment horizontal="center" vertical="center" wrapText="1"/>
    </xf>
    <xf numFmtId="0" fontId="20" fillId="0" borderId="20" xfId="0" applyFont="1" applyBorder="1" applyAlignment="1" applyProtection="1">
      <alignment horizontal="justify" vertical="center" wrapText="1"/>
      <protection locked="0"/>
    </xf>
    <xf numFmtId="0" fontId="12" fillId="6" borderId="21" xfId="0" applyFont="1" applyFill="1" applyBorder="1" applyAlignment="1">
      <alignment horizontal="center" vertical="center" wrapText="1" readingOrder="1"/>
    </xf>
    <xf numFmtId="0" fontId="12" fillId="6" borderId="22" xfId="0" applyFont="1" applyFill="1" applyBorder="1" applyAlignment="1">
      <alignment horizontal="center" vertical="center" wrapText="1" readingOrder="1"/>
    </xf>
    <xf numFmtId="0" fontId="12" fillId="6" borderId="23" xfId="0" applyFont="1" applyFill="1" applyBorder="1" applyAlignment="1">
      <alignment horizontal="center" vertical="center" wrapText="1" readingOrder="1"/>
    </xf>
    <xf numFmtId="0" fontId="12" fillId="6" borderId="24" xfId="0" applyFont="1" applyFill="1" applyBorder="1" applyAlignment="1">
      <alignment horizontal="center" vertical="center" wrapText="1" readingOrder="1"/>
    </xf>
    <xf numFmtId="0" fontId="12" fillId="6" borderId="36" xfId="0" applyFont="1" applyFill="1" applyBorder="1" applyAlignment="1">
      <alignment horizontal="center" vertical="center" wrapText="1" readingOrder="1"/>
    </xf>
    <xf numFmtId="0" fontId="13" fillId="8" borderId="26" xfId="0" applyFont="1" applyFill="1" applyBorder="1" applyAlignment="1">
      <alignment horizontal="center" vertical="center" wrapText="1" readingOrder="1"/>
    </xf>
    <xf numFmtId="0" fontId="10" fillId="6" borderId="26" xfId="0" applyFont="1" applyFill="1" applyBorder="1" applyAlignment="1">
      <alignment vertical="top" wrapText="1"/>
    </xf>
    <xf numFmtId="0" fontId="10" fillId="6" borderId="27" xfId="0" applyFont="1" applyFill="1" applyBorder="1" applyAlignment="1">
      <alignment vertical="top" wrapText="1"/>
    </xf>
    <xf numFmtId="39" fontId="10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3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3" xfId="0" applyFont="1" applyBorder="1" applyAlignment="1" applyProtection="1">
      <alignment horizontal="justify" vertical="center" wrapText="1"/>
      <protection locked="0"/>
    </xf>
    <xf numFmtId="0" fontId="22" fillId="0" borderId="34" xfId="0" applyFont="1" applyBorder="1" applyAlignment="1" applyProtection="1">
      <alignment horizontal="justify" vertical="center" wrapText="1"/>
      <protection locked="0"/>
    </xf>
    <xf numFmtId="0" fontId="22" fillId="0" borderId="35" xfId="0" applyFont="1" applyBorder="1" applyAlignment="1" applyProtection="1">
      <alignment horizontal="justify" vertical="center" wrapText="1"/>
      <protection locked="0"/>
    </xf>
    <xf numFmtId="0" fontId="22" fillId="0" borderId="20" xfId="0" applyFont="1" applyBorder="1" applyAlignment="1" applyProtection="1">
      <alignment horizontal="justify" vertical="center" wrapText="1"/>
      <protection locked="0"/>
    </xf>
    <xf numFmtId="39" fontId="10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26" xfId="2" applyNumberFormat="1" applyFont="1" applyFill="1" applyBorder="1" applyAlignment="1" applyProtection="1">
      <alignment horizontal="center" vertical="center" wrapText="1" readingOrder="1"/>
    </xf>
    <xf numFmtId="10" fontId="10" fillId="7" borderId="27" xfId="2" applyNumberFormat="1" applyFont="1" applyFill="1" applyBorder="1" applyAlignment="1" applyProtection="1">
      <alignment horizontal="center" vertical="center" wrapText="1" readingOrder="1"/>
    </xf>
    <xf numFmtId="0" fontId="23" fillId="0" borderId="20" xfId="0" applyFont="1" applyBorder="1" applyAlignment="1" applyProtection="1">
      <alignment horizontal="justify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</cellXfs>
  <cellStyles count="4">
    <cellStyle name="Millares" xfId="1" builtinId="3"/>
    <cellStyle name="Millares 2 3 2" xfId="3" xr:uid="{1444371C-B895-454C-925C-EFAC1A5735DA}"/>
    <cellStyle name="Normal" xfId="0" builtinId="0"/>
    <cellStyle name="Porcentaje" xfId="2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8:J30" totalsRowShown="0" headerRowDxfId="29" dataDxfId="27" headerRowBorderDxfId="28" tableBorderDxfId="26" totalsRowBorderDxfId="25">
  <tableColumns count="10">
    <tableColumn id="1" xr3:uid="{00000000-0010-0000-0000-000001000000}" name="Producto" dataDxfId="24"/>
    <tableColumn id="2" xr3:uid="{00000000-0010-0000-0000-000002000000}" name="Indicador" dataDxfId="23"/>
    <tableColumn id="3" xr3:uid="{00000000-0010-0000-0000-000003000000}" name="Física_x000a_(A)" dataDxfId="22"/>
    <tableColumn id="4" xr3:uid="{00000000-0010-0000-0000-000004000000}" name="Financiera_x000a_(B)" dataDxfId="21"/>
    <tableColumn id="9" xr3:uid="{00000000-0010-0000-0000-000009000000}" name="Física_x000a_(C)" dataDxfId="20"/>
    <tableColumn id="10" xr3:uid="{00000000-0010-0000-0000-00000A000000}" name="Financiera_x000a_(D)" dataDxfId="19"/>
    <tableColumn id="5" xr3:uid="{00000000-0010-0000-0000-000005000000}" name="Física _x000a_(E)" dataDxfId="18"/>
    <tableColumn id="6" xr3:uid="{00000000-0010-0000-0000-000006000000}" name="Financiera _x000a_ (F)" dataDxfId="17"/>
    <tableColumn id="7" xr3:uid="{00000000-0010-0000-0000-000007000000}" name="Física _x000a_(%)_x000a_ G=E/C" dataDxfId="16">
      <calculatedColumnFormula>+Tabla1[[#This Row],[Física 
(E)]]/Tabla1[[#This Row],[Física
(C)]]</calculatedColumnFormula>
    </tableColumn>
    <tableColumn id="8" xr3:uid="{00000000-0010-0000-0000-000008000000}" name="Financiero _x000a_(%) _x000a_H=F/D" dataDxfId="15">
      <calculatedColumnFormula>+Tabla1[[#This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32:J34" totalsRowShown="0" headerRowDxfId="14" dataDxfId="12" headerRowBorderDxfId="13" tableBorderDxfId="11" totalsRowBorderDxfId="10">
  <tableColumns count="10">
    <tableColumn id="1" xr3:uid="{00000000-0010-0000-0100-000001000000}" name="Producto" dataDxfId="9"/>
    <tableColumn id="2" xr3:uid="{00000000-0010-0000-0100-000002000000}" name="Indicador" dataDxfId="8"/>
    <tableColumn id="3" xr3:uid="{00000000-0010-0000-0100-000003000000}" name="Física_x000a_(A)" dataDxfId="7"/>
    <tableColumn id="4" xr3:uid="{00000000-0010-0000-0100-000004000000}" name="Financiera_x000a_(B)" dataDxfId="6"/>
    <tableColumn id="9" xr3:uid="{00000000-0010-0000-0100-000009000000}" name="Física_x000a_(C)" dataDxfId="5"/>
    <tableColumn id="10" xr3:uid="{00000000-0010-0000-0100-00000A000000}" name="Financiera_x000a_(D)" dataDxfId="4"/>
    <tableColumn id="5" xr3:uid="{00000000-0010-0000-0100-000005000000}" name="Física _x000a_(E)" dataDxfId="3"/>
    <tableColumn id="6" xr3:uid="{00000000-0010-0000-0100-000006000000}" name="Financiera _x000a_ (F)" dataDxfId="2"/>
    <tableColumn id="7" xr3:uid="{00000000-0010-0000-0100-000007000000}" name="Física _x000a_(%)_x000a_ G=E/C" dataDxfId="1">
      <calculatedColumnFormula>+Tabla13[[#This Row],[Física 
(E)]]/Tabla13[[#This Row],[Física
(C)]]</calculatedColumnFormula>
    </tableColumn>
    <tableColumn id="8" xr3:uid="{00000000-0010-0000-0100-000008000000}" name="Financiero _x000a_(%) _x000a_H=F/D" dataDxfId="0">
      <calculatedColumnFormula>+Tabla13[[#This Row],[Financiera 
 (F)]]/Tabla13[[#This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topLeftCell="A44" zoomScaleNormal="100" zoomScaleSheetLayoutView="100" workbookViewId="0">
      <selection activeCell="B45" sqref="B45:J45"/>
    </sheetView>
  </sheetViews>
  <sheetFormatPr baseColWidth="10" defaultColWidth="11.44140625" defaultRowHeight="14.4" x14ac:dyDescent="0.3"/>
  <cols>
    <col min="1" max="1" width="23" style="5" customWidth="1"/>
    <col min="2" max="3" width="12.6640625" style="5" customWidth="1"/>
    <col min="4" max="4" width="13.6640625" style="5" bestFit="1" customWidth="1"/>
    <col min="5" max="5" width="12.6640625" style="5" customWidth="1"/>
    <col min="6" max="6" width="14" style="5" customWidth="1"/>
    <col min="7" max="10" width="12.6640625" style="5" customWidth="1"/>
    <col min="11" max="11" width="12.5546875" style="5" bestFit="1" customWidth="1"/>
    <col min="12" max="13" width="13.6640625" bestFit="1" customWidth="1"/>
    <col min="14" max="14" width="10.6640625" customWidth="1"/>
  </cols>
  <sheetData>
    <row r="1" spans="1:11" ht="21.6" thickBot="1" x14ac:dyDescent="0.35">
      <c r="A1" s="17"/>
      <c r="B1" s="60" t="s">
        <v>0</v>
      </c>
      <c r="C1" s="61"/>
      <c r="D1" s="61"/>
      <c r="E1" s="61"/>
      <c r="F1" s="61"/>
      <c r="G1" s="61"/>
      <c r="H1" s="61"/>
      <c r="I1" s="61"/>
      <c r="J1" s="62"/>
      <c r="K1" s="1"/>
    </row>
    <row r="2" spans="1:11" ht="21.6" thickBot="1" x14ac:dyDescent="0.35">
      <c r="A2" s="18"/>
      <c r="B2" s="63" t="s">
        <v>1</v>
      </c>
      <c r="C2" s="64"/>
      <c r="D2" s="63" t="s">
        <v>2</v>
      </c>
      <c r="E2" s="64"/>
      <c r="F2" s="64"/>
      <c r="G2" s="64"/>
      <c r="H2" s="65"/>
      <c r="I2" s="2" t="s">
        <v>3</v>
      </c>
      <c r="J2" s="3" t="s">
        <v>4</v>
      </c>
      <c r="K2" s="1"/>
    </row>
    <row r="3" spans="1:11" ht="21.6" thickBot="1" x14ac:dyDescent="0.35">
      <c r="A3" s="19"/>
      <c r="B3" s="66" t="s">
        <v>5</v>
      </c>
      <c r="C3" s="67"/>
      <c r="D3" s="66"/>
      <c r="E3" s="67"/>
      <c r="F3" s="67"/>
      <c r="G3" s="67"/>
      <c r="H3" s="68"/>
      <c r="I3" s="21"/>
      <c r="J3" s="22"/>
      <c r="K3" s="1"/>
    </row>
    <row r="4" spans="1:11" x14ac:dyDescent="0.3">
      <c r="A4" s="69"/>
      <c r="B4" s="70"/>
      <c r="C4" s="70"/>
      <c r="D4" s="71"/>
      <c r="E4" s="71"/>
      <c r="F4" s="71"/>
      <c r="G4" s="71"/>
      <c r="H4" s="71"/>
      <c r="I4" s="70"/>
      <c r="J4" s="72"/>
      <c r="K4" s="1"/>
    </row>
    <row r="5" spans="1:11" ht="3" customHeight="1" x14ac:dyDescent="0.3">
      <c r="A5" s="51"/>
      <c r="B5" s="52"/>
      <c r="C5" s="52"/>
      <c r="D5" s="52"/>
      <c r="E5" s="52"/>
      <c r="F5" s="52"/>
      <c r="G5" s="52"/>
      <c r="H5" s="52"/>
      <c r="I5" s="52"/>
      <c r="J5" s="53"/>
      <c r="K5" s="1"/>
    </row>
    <row r="6" spans="1:11" ht="15.6" x14ac:dyDescent="0.3">
      <c r="A6" s="54" t="s">
        <v>6</v>
      </c>
      <c r="B6" s="55"/>
      <c r="C6" s="55"/>
      <c r="D6" s="55"/>
      <c r="E6" s="55"/>
      <c r="F6" s="55"/>
      <c r="G6" s="55"/>
      <c r="H6" s="55"/>
      <c r="I6" s="55"/>
      <c r="J6" s="56"/>
      <c r="K6" s="1"/>
    </row>
    <row r="7" spans="1:11" ht="15.6" x14ac:dyDescent="0.3">
      <c r="A7" s="57" t="s">
        <v>7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11" s="24" customFormat="1" x14ac:dyDescent="0.3">
      <c r="A8" s="31" t="s">
        <v>8</v>
      </c>
      <c r="B8" s="73" t="s">
        <v>9</v>
      </c>
      <c r="C8" s="73"/>
      <c r="D8" s="73"/>
      <c r="E8" s="73"/>
      <c r="F8" s="73"/>
      <c r="G8" s="73"/>
      <c r="H8" s="73"/>
      <c r="I8" s="73"/>
      <c r="J8" s="73"/>
      <c r="K8" s="23"/>
    </row>
    <row r="9" spans="1:11" s="24" customFormat="1" x14ac:dyDescent="0.3">
      <c r="A9" s="32" t="s">
        <v>10</v>
      </c>
      <c r="B9" s="73" t="s">
        <v>11</v>
      </c>
      <c r="C9" s="73"/>
      <c r="D9" s="73"/>
      <c r="E9" s="73"/>
      <c r="F9" s="73"/>
      <c r="G9" s="73"/>
      <c r="H9" s="73"/>
      <c r="I9" s="73"/>
      <c r="J9" s="73"/>
      <c r="K9" s="23"/>
    </row>
    <row r="10" spans="1:11" s="24" customFormat="1" x14ac:dyDescent="0.3">
      <c r="A10" s="32" t="s">
        <v>12</v>
      </c>
      <c r="B10" s="73" t="s">
        <v>13</v>
      </c>
      <c r="C10" s="73"/>
      <c r="D10" s="73"/>
      <c r="E10" s="73"/>
      <c r="F10" s="73"/>
      <c r="G10" s="73"/>
      <c r="H10" s="73"/>
      <c r="I10" s="73"/>
      <c r="J10" s="73"/>
      <c r="K10" s="23"/>
    </row>
    <row r="11" spans="1:11" s="24" customFormat="1" ht="45" customHeight="1" x14ac:dyDescent="0.3">
      <c r="A11" s="31" t="s">
        <v>14</v>
      </c>
      <c r="B11" s="74" t="s">
        <v>15</v>
      </c>
      <c r="C11" s="74"/>
      <c r="D11" s="74"/>
      <c r="E11" s="74"/>
      <c r="F11" s="74"/>
      <c r="G11" s="74"/>
      <c r="H11" s="74"/>
      <c r="I11" s="74"/>
      <c r="J11" s="74"/>
      <c r="K11" s="25"/>
    </row>
    <row r="12" spans="1:11" s="24" customFormat="1" ht="42.75" customHeight="1" x14ac:dyDescent="0.3">
      <c r="A12" s="31" t="s">
        <v>16</v>
      </c>
      <c r="B12" s="74" t="s">
        <v>17</v>
      </c>
      <c r="C12" s="74"/>
      <c r="D12" s="74"/>
      <c r="E12" s="74"/>
      <c r="F12" s="74"/>
      <c r="G12" s="74"/>
      <c r="H12" s="74"/>
      <c r="I12" s="74"/>
      <c r="J12" s="74"/>
      <c r="K12" s="25"/>
    </row>
    <row r="13" spans="1:11" ht="15.6" x14ac:dyDescent="0.3">
      <c r="A13" s="54" t="s">
        <v>18</v>
      </c>
      <c r="B13" s="55"/>
      <c r="C13" s="55"/>
      <c r="D13" s="55"/>
      <c r="E13" s="55"/>
      <c r="F13" s="55"/>
      <c r="G13" s="55"/>
      <c r="H13" s="55"/>
      <c r="I13" s="55"/>
      <c r="J13" s="56"/>
    </row>
    <row r="14" spans="1:11" ht="27.75" customHeight="1" x14ac:dyDescent="0.3">
      <c r="A14" s="33" t="s">
        <v>19</v>
      </c>
      <c r="B14" s="28">
        <v>3</v>
      </c>
      <c r="C14" s="75" t="s">
        <v>71</v>
      </c>
      <c r="D14" s="75"/>
      <c r="E14" s="75"/>
      <c r="F14" s="75"/>
      <c r="G14" s="75"/>
      <c r="H14" s="75"/>
      <c r="I14" s="75"/>
      <c r="J14" s="75"/>
    </row>
    <row r="15" spans="1:11" ht="26.25" customHeight="1" x14ac:dyDescent="0.3">
      <c r="A15" s="33" t="s">
        <v>20</v>
      </c>
      <c r="B15" s="29">
        <v>3.3</v>
      </c>
      <c r="C15" s="50" t="s">
        <v>74</v>
      </c>
      <c r="D15" s="50"/>
      <c r="E15" s="50"/>
      <c r="F15" s="50"/>
      <c r="G15" s="50"/>
      <c r="H15" s="50"/>
      <c r="I15" s="50"/>
      <c r="J15" s="50"/>
    </row>
    <row r="16" spans="1:11" ht="32.25" customHeight="1" x14ac:dyDescent="0.3">
      <c r="A16" s="33" t="s">
        <v>21</v>
      </c>
      <c r="B16" s="30" t="s">
        <v>22</v>
      </c>
      <c r="C16" s="50" t="s">
        <v>72</v>
      </c>
      <c r="D16" s="50"/>
      <c r="E16" s="50"/>
      <c r="F16" s="50"/>
      <c r="G16" s="50"/>
      <c r="H16" s="50"/>
      <c r="I16" s="50"/>
      <c r="J16" s="50"/>
    </row>
    <row r="17" spans="1:13" ht="15.6" x14ac:dyDescent="0.3">
      <c r="A17" s="54" t="s">
        <v>23</v>
      </c>
      <c r="B17" s="55"/>
      <c r="C17" s="55"/>
      <c r="D17" s="55"/>
      <c r="E17" s="55"/>
      <c r="F17" s="55"/>
      <c r="G17" s="55"/>
      <c r="H17" s="55"/>
      <c r="I17" s="55"/>
      <c r="J17" s="56"/>
    </row>
    <row r="18" spans="1:13" ht="29.25" customHeight="1" x14ac:dyDescent="0.3">
      <c r="A18" s="33" t="s">
        <v>24</v>
      </c>
      <c r="B18" s="74" t="s">
        <v>25</v>
      </c>
      <c r="C18" s="74"/>
      <c r="D18" s="74"/>
      <c r="E18" s="74"/>
      <c r="F18" s="74"/>
      <c r="G18" s="74"/>
      <c r="H18" s="74"/>
      <c r="I18" s="74"/>
      <c r="J18" s="74"/>
    </row>
    <row r="19" spans="1:13" ht="72.75" customHeight="1" x14ac:dyDescent="0.3">
      <c r="A19" s="31" t="s">
        <v>26</v>
      </c>
      <c r="B19" s="76" t="s">
        <v>27</v>
      </c>
      <c r="C19" s="76"/>
      <c r="D19" s="76"/>
      <c r="E19" s="76"/>
      <c r="F19" s="76"/>
      <c r="G19" s="76"/>
      <c r="H19" s="76"/>
      <c r="I19" s="76"/>
      <c r="J19" s="76"/>
    </row>
    <row r="20" spans="1:13" ht="26.25" customHeight="1" x14ac:dyDescent="0.3">
      <c r="A20" s="31" t="s">
        <v>28</v>
      </c>
      <c r="B20" s="74" t="s">
        <v>29</v>
      </c>
      <c r="C20" s="74"/>
      <c r="D20" s="74"/>
      <c r="E20" s="74"/>
      <c r="F20" s="74"/>
      <c r="G20" s="74"/>
      <c r="H20" s="74"/>
      <c r="I20" s="74"/>
      <c r="J20" s="74"/>
    </row>
    <row r="21" spans="1:13" ht="69" customHeight="1" x14ac:dyDescent="0.3">
      <c r="A21" s="31" t="s">
        <v>30</v>
      </c>
      <c r="B21" s="76" t="s">
        <v>31</v>
      </c>
      <c r="C21" s="76"/>
      <c r="D21" s="76"/>
      <c r="E21" s="76"/>
      <c r="F21" s="76"/>
      <c r="G21" s="76"/>
      <c r="H21" s="76"/>
      <c r="I21" s="76"/>
      <c r="J21" s="76"/>
      <c r="K21" s="1"/>
    </row>
    <row r="22" spans="1:13" ht="15.6" x14ac:dyDescent="0.3">
      <c r="A22" s="54" t="s">
        <v>32</v>
      </c>
      <c r="B22" s="55"/>
      <c r="C22" s="55"/>
      <c r="D22" s="55"/>
      <c r="E22" s="55"/>
      <c r="F22" s="55"/>
      <c r="G22" s="55"/>
      <c r="H22" s="55"/>
      <c r="I22" s="55"/>
      <c r="J22" s="56"/>
    </row>
    <row r="23" spans="1:13" ht="15.6" x14ac:dyDescent="0.3">
      <c r="A23" s="57" t="s">
        <v>33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3" ht="15" customHeight="1" x14ac:dyDescent="0.3">
      <c r="A24" s="77" t="s">
        <v>34</v>
      </c>
      <c r="B24" s="78"/>
      <c r="C24" s="79" t="s">
        <v>35</v>
      </c>
      <c r="D24" s="81"/>
      <c r="E24" s="81"/>
      <c r="F24" s="81" t="s">
        <v>36</v>
      </c>
      <c r="G24" s="81"/>
      <c r="H24" s="78"/>
      <c r="I24" s="79" t="s">
        <v>37</v>
      </c>
      <c r="J24" s="80"/>
    </row>
    <row r="25" spans="1:13" ht="15" customHeight="1" x14ac:dyDescent="0.3">
      <c r="A25" s="95">
        <v>1223200000</v>
      </c>
      <c r="B25" s="96"/>
      <c r="C25" s="85">
        <v>1223200000</v>
      </c>
      <c r="D25" s="86"/>
      <c r="E25" s="87"/>
      <c r="F25" s="85">
        <f>+H29+H33</f>
        <v>297815008.82999998</v>
      </c>
      <c r="G25" s="86"/>
      <c r="H25" s="87"/>
      <c r="I25" s="97">
        <f>+F25/C25</f>
        <v>0.2434720477681491</v>
      </c>
      <c r="J25" s="98"/>
      <c r="L25" s="37"/>
      <c r="M25" s="38"/>
    </row>
    <row r="26" spans="1:13" ht="15.6" x14ac:dyDescent="0.3">
      <c r="A26" s="57" t="s">
        <v>38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3" x14ac:dyDescent="0.3">
      <c r="A27" s="4"/>
      <c r="B27"/>
      <c r="C27" s="82" t="s">
        <v>39</v>
      </c>
      <c r="D27" s="83"/>
      <c r="E27" s="82" t="s">
        <v>40</v>
      </c>
      <c r="F27" s="83"/>
      <c r="G27" s="82" t="s">
        <v>41</v>
      </c>
      <c r="H27" s="82"/>
      <c r="I27" s="82" t="s">
        <v>42</v>
      </c>
      <c r="J27" s="84"/>
      <c r="K27" s="1"/>
    </row>
    <row r="28" spans="1:13" ht="41.4" x14ac:dyDescent="0.3">
      <c r="A28" s="6" t="s">
        <v>43</v>
      </c>
      <c r="B28" s="7" t="s">
        <v>44</v>
      </c>
      <c r="C28" s="7" t="s">
        <v>45</v>
      </c>
      <c r="D28" s="7" t="s">
        <v>46</v>
      </c>
      <c r="E28" s="7" t="s">
        <v>47</v>
      </c>
      <c r="F28" s="7" t="s">
        <v>48</v>
      </c>
      <c r="G28" s="7" t="s">
        <v>49</v>
      </c>
      <c r="H28" s="7" t="s">
        <v>50</v>
      </c>
      <c r="I28" s="7" t="s">
        <v>51</v>
      </c>
      <c r="J28" s="8" t="s">
        <v>52</v>
      </c>
      <c r="K28" s="1"/>
    </row>
    <row r="29" spans="1:13" ht="48" x14ac:dyDescent="0.3">
      <c r="A29" s="27" t="s">
        <v>53</v>
      </c>
      <c r="B29" s="26" t="s">
        <v>54</v>
      </c>
      <c r="C29" s="41">
        <v>22975</v>
      </c>
      <c r="D29" s="41">
        <v>839200000</v>
      </c>
      <c r="E29" s="9">
        <v>7260</v>
      </c>
      <c r="F29" s="9">
        <v>233251289</v>
      </c>
      <c r="G29" s="43">
        <v>6958</v>
      </c>
      <c r="H29" s="9">
        <v>224785336.69</v>
      </c>
      <c r="I29" s="10">
        <f>+Tabla1[[#This Row],[Física 
(E)]]/Tabla1[[#This Row],[Física
(C)]]</f>
        <v>0.95840220385674935</v>
      </c>
      <c r="J29" s="42">
        <f>+Tabla1[[#This Row],[Financiera 
 (F)]]/Tabla1[[#This Row],[Financiera
(D)]]</f>
        <v>0.96370458510092094</v>
      </c>
      <c r="K29" s="1"/>
      <c r="L29" s="35"/>
    </row>
    <row r="30" spans="1:13" x14ac:dyDescent="0.3">
      <c r="A30" s="12"/>
      <c r="B30" s="13"/>
      <c r="C30" s="14"/>
      <c r="D30" s="15"/>
      <c r="E30" s="15"/>
      <c r="F30" s="15"/>
      <c r="G30" s="16"/>
      <c r="H30" s="15"/>
      <c r="I30" s="10"/>
      <c r="J30" s="11"/>
      <c r="K30" s="1"/>
    </row>
    <row r="31" spans="1:13" x14ac:dyDescent="0.3">
      <c r="A31" s="4"/>
      <c r="B31"/>
      <c r="C31" s="82" t="s">
        <v>39</v>
      </c>
      <c r="D31" s="83"/>
      <c r="E31" s="82" t="s">
        <v>40</v>
      </c>
      <c r="F31" s="83"/>
      <c r="G31" s="82" t="s">
        <v>41</v>
      </c>
      <c r="H31" s="82"/>
      <c r="I31" s="82" t="s">
        <v>42</v>
      </c>
      <c r="J31" s="84"/>
      <c r="K31" s="1"/>
    </row>
    <row r="32" spans="1:13" ht="41.4" x14ac:dyDescent="0.3">
      <c r="A32" s="6" t="s">
        <v>43</v>
      </c>
      <c r="B32" s="7" t="s">
        <v>44</v>
      </c>
      <c r="C32" s="7" t="s">
        <v>45</v>
      </c>
      <c r="D32" s="7" t="s">
        <v>46</v>
      </c>
      <c r="E32" s="7" t="s">
        <v>47</v>
      </c>
      <c r="F32" s="7" t="s">
        <v>48</v>
      </c>
      <c r="G32" s="7" t="s">
        <v>49</v>
      </c>
      <c r="H32" s="7" t="s">
        <v>50</v>
      </c>
      <c r="I32" s="7" t="s">
        <v>51</v>
      </c>
      <c r="J32" s="8" t="s">
        <v>52</v>
      </c>
      <c r="K32" s="1"/>
      <c r="L32" s="35"/>
    </row>
    <row r="33" spans="1:13" ht="48" x14ac:dyDescent="0.3">
      <c r="A33" s="27" t="s">
        <v>55</v>
      </c>
      <c r="B33" s="26" t="s">
        <v>56</v>
      </c>
      <c r="C33" s="41">
        <v>19344</v>
      </c>
      <c r="D33" s="36">
        <v>354000000</v>
      </c>
      <c r="E33" s="9">
        <v>5860</v>
      </c>
      <c r="F33" s="9">
        <v>85535500</v>
      </c>
      <c r="G33" s="9">
        <v>5059</v>
      </c>
      <c r="H33" s="9">
        <v>73029672.140000001</v>
      </c>
      <c r="I33" s="10">
        <f>+Tabla13[[#This Row],[Física 
(E)]]/Tabla13[[#This Row],[Física
(C)]]</f>
        <v>0.86331058020477813</v>
      </c>
      <c r="J33" s="11">
        <f>+Tabla13[[#This Row],[Financiera 
 (F)]]/Tabla13[[#This Row],[Financiera
(D)]]</f>
        <v>0.85379371301974039</v>
      </c>
      <c r="K33" s="1"/>
      <c r="L33" s="47"/>
      <c r="M33" s="45"/>
    </row>
    <row r="34" spans="1:13" x14ac:dyDescent="0.3">
      <c r="A34" s="12"/>
      <c r="B34" s="13"/>
      <c r="C34" s="14"/>
      <c r="D34" s="15"/>
      <c r="E34" s="15"/>
      <c r="F34" s="15"/>
      <c r="G34" s="16"/>
      <c r="H34" s="15"/>
      <c r="I34" s="10"/>
      <c r="J34" s="11"/>
      <c r="K34" s="1"/>
      <c r="L34" s="35"/>
      <c r="M34" s="46"/>
    </row>
    <row r="35" spans="1:13" ht="15.6" x14ac:dyDescent="0.3">
      <c r="A35" s="54" t="s">
        <v>57</v>
      </c>
      <c r="B35" s="55"/>
      <c r="C35" s="55"/>
      <c r="D35" s="55"/>
      <c r="E35" s="55"/>
      <c r="F35" s="55"/>
      <c r="G35" s="55"/>
      <c r="H35" s="55"/>
      <c r="I35" s="55"/>
      <c r="J35" s="56"/>
      <c r="K35" s="1"/>
      <c r="L35" s="35"/>
      <c r="M35" s="44"/>
    </row>
    <row r="36" spans="1:13" ht="15.6" x14ac:dyDescent="0.3">
      <c r="A36" s="57" t="s">
        <v>58</v>
      </c>
      <c r="B36" s="58"/>
      <c r="C36" s="58"/>
      <c r="D36" s="58"/>
      <c r="E36" s="58"/>
      <c r="F36" s="58"/>
      <c r="G36" s="58"/>
      <c r="H36" s="58"/>
      <c r="I36" s="58"/>
      <c r="J36" s="59"/>
      <c r="K36" s="1"/>
      <c r="L36" s="35"/>
      <c r="M36" s="44"/>
    </row>
    <row r="37" spans="1:13" ht="25.5" customHeight="1" x14ac:dyDescent="0.3">
      <c r="A37" s="34" t="s">
        <v>59</v>
      </c>
      <c r="B37" s="76" t="s">
        <v>53</v>
      </c>
      <c r="C37" s="76"/>
      <c r="D37" s="76"/>
      <c r="E37" s="76"/>
      <c r="F37" s="76"/>
      <c r="G37" s="76"/>
      <c r="H37" s="76"/>
      <c r="I37" s="76"/>
      <c r="J37" s="76"/>
      <c r="K37" s="1"/>
    </row>
    <row r="38" spans="1:13" ht="61.5" customHeight="1" x14ac:dyDescent="0.3">
      <c r="A38" s="34" t="s">
        <v>60</v>
      </c>
      <c r="B38" s="76" t="s">
        <v>61</v>
      </c>
      <c r="C38" s="76"/>
      <c r="D38" s="76"/>
      <c r="E38" s="76"/>
      <c r="F38" s="76"/>
      <c r="G38" s="76"/>
      <c r="H38" s="76"/>
      <c r="I38" s="76"/>
      <c r="J38" s="76"/>
    </row>
    <row r="39" spans="1:13" ht="180.75" customHeight="1" x14ac:dyDescent="0.3">
      <c r="A39" s="34" t="s">
        <v>62</v>
      </c>
      <c r="B39" s="94" t="s">
        <v>69</v>
      </c>
      <c r="C39" s="94"/>
      <c r="D39" s="94"/>
      <c r="E39" s="94"/>
      <c r="F39" s="94"/>
      <c r="G39" s="94"/>
      <c r="H39" s="94"/>
      <c r="I39" s="94"/>
      <c r="J39" s="94"/>
    </row>
    <row r="40" spans="1:13" ht="52.5" customHeight="1" x14ac:dyDescent="0.3">
      <c r="A40" s="34" t="s">
        <v>63</v>
      </c>
      <c r="B40" s="94" t="s">
        <v>70</v>
      </c>
      <c r="C40" s="94"/>
      <c r="D40" s="94"/>
      <c r="E40" s="94"/>
      <c r="F40" s="94"/>
      <c r="G40" s="94"/>
      <c r="H40" s="94"/>
      <c r="I40" s="94"/>
      <c r="J40" s="94"/>
    </row>
    <row r="41" spans="1:13" ht="17.25" customHeight="1" x14ac:dyDescent="0.3">
      <c r="A41" s="100"/>
      <c r="B41" s="101"/>
      <c r="C41" s="101"/>
      <c r="D41" s="101"/>
      <c r="E41" s="101"/>
      <c r="F41" s="101"/>
      <c r="G41" s="101"/>
      <c r="H41" s="101"/>
      <c r="I41" s="101"/>
      <c r="J41" s="102"/>
    </row>
    <row r="42" spans="1:13" ht="25.5" customHeight="1" x14ac:dyDescent="0.3">
      <c r="A42" s="34" t="s">
        <v>59</v>
      </c>
      <c r="B42" s="74" t="s">
        <v>55</v>
      </c>
      <c r="C42" s="74"/>
      <c r="D42" s="74"/>
      <c r="E42" s="74"/>
      <c r="F42" s="74"/>
      <c r="G42" s="74"/>
      <c r="H42" s="74"/>
      <c r="I42" s="74"/>
      <c r="J42" s="74"/>
    </row>
    <row r="43" spans="1:13" ht="57.75" customHeight="1" x14ac:dyDescent="0.3">
      <c r="A43" s="34" t="s">
        <v>60</v>
      </c>
      <c r="B43" s="94" t="s">
        <v>64</v>
      </c>
      <c r="C43" s="94"/>
      <c r="D43" s="94"/>
      <c r="E43" s="94"/>
      <c r="F43" s="94"/>
      <c r="G43" s="94"/>
      <c r="H43" s="94"/>
      <c r="I43" s="94"/>
      <c r="J43" s="94"/>
    </row>
    <row r="44" spans="1:13" ht="180.75" customHeight="1" x14ac:dyDescent="0.3">
      <c r="A44" s="34" t="s">
        <v>62</v>
      </c>
      <c r="B44" s="94" t="s">
        <v>68</v>
      </c>
      <c r="C44" s="94"/>
      <c r="D44" s="94"/>
      <c r="E44" s="94"/>
      <c r="F44" s="94"/>
      <c r="G44" s="94"/>
      <c r="H44" s="94"/>
      <c r="I44" s="94"/>
      <c r="J44" s="94"/>
    </row>
    <row r="45" spans="1:13" s="40" customFormat="1" ht="226.2" customHeight="1" x14ac:dyDescent="0.3">
      <c r="A45" s="39" t="s">
        <v>63</v>
      </c>
      <c r="B45" s="99" t="s">
        <v>73</v>
      </c>
      <c r="C45" s="99"/>
      <c r="D45" s="99"/>
      <c r="E45" s="99"/>
      <c r="F45" s="99"/>
      <c r="G45" s="99"/>
      <c r="H45" s="99"/>
      <c r="I45" s="99"/>
      <c r="J45" s="99"/>
      <c r="K45" s="5"/>
    </row>
    <row r="46" spans="1:13" ht="15.6" x14ac:dyDescent="0.3">
      <c r="A46" s="54" t="s">
        <v>65</v>
      </c>
      <c r="B46" s="55"/>
      <c r="C46" s="55"/>
      <c r="D46" s="55"/>
      <c r="E46" s="55"/>
      <c r="F46" s="55"/>
      <c r="G46" s="55"/>
      <c r="H46" s="55"/>
      <c r="I46" s="55"/>
      <c r="J46" s="56"/>
    </row>
    <row r="47" spans="1:13" ht="15.6" x14ac:dyDescent="0.3">
      <c r="A47" s="88" t="s">
        <v>66</v>
      </c>
      <c r="B47" s="89"/>
      <c r="C47" s="89"/>
      <c r="D47" s="89"/>
      <c r="E47" s="89"/>
      <c r="F47" s="89"/>
      <c r="G47" s="89"/>
      <c r="H47" s="89"/>
      <c r="I47" s="89"/>
      <c r="J47" s="90"/>
      <c r="K47" s="1"/>
    </row>
    <row r="48" spans="1:13" ht="100.5" customHeight="1" x14ac:dyDescent="0.3">
      <c r="A48" s="91" t="s">
        <v>75</v>
      </c>
      <c r="B48" s="92"/>
      <c r="C48" s="92"/>
      <c r="D48" s="92"/>
      <c r="E48" s="92"/>
      <c r="F48" s="92"/>
      <c r="G48" s="92"/>
      <c r="H48" s="92"/>
      <c r="I48" s="92"/>
      <c r="J48" s="93"/>
    </row>
    <row r="49" spans="1:10" ht="27.7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ht="30.75" customHeight="1" x14ac:dyDescent="0.3">
      <c r="A50" s="49" t="s">
        <v>67</v>
      </c>
      <c r="B50" s="49"/>
      <c r="C50" s="49"/>
      <c r="D50" s="49"/>
      <c r="E50" s="49"/>
      <c r="F50" s="49"/>
      <c r="G50" s="49"/>
      <c r="H50" s="49"/>
      <c r="I50" s="48"/>
      <c r="J50" s="48"/>
    </row>
  </sheetData>
  <mergeCells count="57">
    <mergeCell ref="B44:J44"/>
    <mergeCell ref="B45:J45"/>
    <mergeCell ref="A41:J41"/>
    <mergeCell ref="C31:D31"/>
    <mergeCell ref="E31:F31"/>
    <mergeCell ref="G31:H31"/>
    <mergeCell ref="I31:J31"/>
    <mergeCell ref="B42:J42"/>
    <mergeCell ref="A46:J46"/>
    <mergeCell ref="A47:J47"/>
    <mergeCell ref="A48:J48"/>
    <mergeCell ref="B9:J9"/>
    <mergeCell ref="B10:J10"/>
    <mergeCell ref="B21:J21"/>
    <mergeCell ref="A35:J35"/>
    <mergeCell ref="A36:J36"/>
    <mergeCell ref="B37:J37"/>
    <mergeCell ref="B38:J38"/>
    <mergeCell ref="B39:J39"/>
    <mergeCell ref="B40:J40"/>
    <mergeCell ref="A25:B25"/>
    <mergeCell ref="I25:J25"/>
    <mergeCell ref="A26:J26"/>
    <mergeCell ref="B43:J43"/>
    <mergeCell ref="F24:H24"/>
    <mergeCell ref="C27:D27"/>
    <mergeCell ref="G27:H27"/>
    <mergeCell ref="I27:J27"/>
    <mergeCell ref="C25:E25"/>
    <mergeCell ref="F25:H25"/>
    <mergeCell ref="E27:F27"/>
    <mergeCell ref="A4:J4"/>
    <mergeCell ref="B8:J8"/>
    <mergeCell ref="B11:J11"/>
    <mergeCell ref="B12:J12"/>
    <mergeCell ref="A13:J13"/>
    <mergeCell ref="B1:J1"/>
    <mergeCell ref="B2:C2"/>
    <mergeCell ref="D2:H2"/>
    <mergeCell ref="B3:C3"/>
    <mergeCell ref="D3:H3"/>
    <mergeCell ref="A50:H50"/>
    <mergeCell ref="C15:J15"/>
    <mergeCell ref="A5:J5"/>
    <mergeCell ref="A6:J6"/>
    <mergeCell ref="A7:J7"/>
    <mergeCell ref="C14:J14"/>
    <mergeCell ref="C16:J16"/>
    <mergeCell ref="A17:J17"/>
    <mergeCell ref="B18:J18"/>
    <mergeCell ref="B19:J19"/>
    <mergeCell ref="B20:J20"/>
    <mergeCell ref="A22:J22"/>
    <mergeCell ref="A23:J23"/>
    <mergeCell ref="A24:B24"/>
    <mergeCell ref="I24:J24"/>
    <mergeCell ref="C24:E24"/>
  </mergeCells>
  <phoneticPr fontId="21" type="noConversion"/>
  <dataValidations count="16">
    <dataValidation allowBlank="1" showInputMessage="1" showErrorMessage="1" prompt="Monto ejecutado en el trimestre" sqref="H34 H32 H28 H30" xr:uid="{00000000-0002-0000-0000-000000000000}"/>
    <dataValidation allowBlank="1" showInputMessage="1" showErrorMessage="1" prompt="Meta alcanzada en el trimestre" sqref="G28:G30 G32:G34" xr:uid="{00000000-0002-0000-0000-000001000000}"/>
    <dataValidation allowBlank="1" showInputMessage="1" showErrorMessage="1" prompt="Monto presupuestado para el producto" sqref="H29 F28:F29 E29 D30:F30 F32:F33 E33 H33 D28 D32 D34:F34" xr:uid="{00000000-0002-0000-0000-000002000000}"/>
    <dataValidation allowBlank="1" showInputMessage="1" showErrorMessage="1" prompt="Meta anual del indicador" sqref="E28 C28:C30 E32 D29 C32:C34" xr:uid="{00000000-0002-0000-0000-000003000000}"/>
    <dataValidation allowBlank="1" showInputMessage="1" showErrorMessage="1" prompt="Nombre del indicador" sqref="B28:B30 B32:B34" xr:uid="{00000000-0002-0000-0000-000004000000}"/>
    <dataValidation allowBlank="1" showInputMessage="1" showErrorMessage="1" prompt="Nombre de cada producto" sqref="A28:A30 A32:A34" xr:uid="{00000000-0002-0000-0000-000005000000}"/>
    <dataValidation allowBlank="1" showInputMessage="1" showErrorMessage="1" prompt="¿En qué consiste el programa?" sqref="B19:J19" xr:uid="{00000000-0002-0000-0000-000006000000}"/>
    <dataValidation allowBlank="1" showInputMessage="1" showErrorMessage="1" prompt="Presupuesto del programa" sqref="A25:C25 F25" xr:uid="{00000000-0002-0000-0000-000007000000}"/>
    <dataValidation allowBlank="1" showInputMessage="1" showErrorMessage="1" prompt="Oportunidades de mejora identificadas" sqref="A48:A49 B49:J49" xr:uid="{00000000-0002-0000-0000-000008000000}"/>
    <dataValidation allowBlank="1" showInputMessage="1" showErrorMessage="1" prompt="De existir desvío, explicar razones." sqref="B45:J45 B40:J40" xr:uid="{00000000-0002-0000-0000-000009000000}"/>
    <dataValidation allowBlank="1" showInputMessage="1" showErrorMessage="1" prompt="1. Describir lo plasmado en el presupuesto_x000a_2. Describir lo alcanzado en términos financieros y de producción " sqref="B39:J39 B44:J44" xr:uid="{00000000-0002-0000-0000-00000A000000}"/>
    <dataValidation allowBlank="1" showInputMessage="1" showErrorMessage="1" prompt="¿En qué consiste el producto? su objetivo" sqref="B38:J38 B43:J43" xr:uid="{00000000-0002-0000-0000-00000B000000}"/>
    <dataValidation allowBlank="1" showInputMessage="1" showErrorMessage="1" prompt="Nombre del producto" sqref="B37:J37 B42:J42" xr:uid="{00000000-0002-0000-0000-00000C000000}"/>
    <dataValidation allowBlank="1" showInputMessage="1" showErrorMessage="1" prompt="¿A quién va dirigido el programa?, ¿qué característica tiene esta población que requiere ser beneficiada?" sqref="B20:J20" xr:uid="{00000000-0002-0000-0000-00000D000000}"/>
    <dataValidation allowBlank="1" showInputMessage="1" prompt="Nombre del capítulo" sqref="B8:J10" xr:uid="{00000000-0002-0000-0000-00000E000000}"/>
    <dataValidation allowBlank="1" sqref="A8" xr:uid="{00000000-0002-0000-0000-00000F000000}"/>
  </dataValidations>
  <pageMargins left="0.51" right="0.17" top="0.48" bottom="0.75" header="0.3" footer="0.3"/>
  <pageSetup scale="70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3c0869-6168-490b-aa3f-ba68fcfdf1cd" xsi:nil="true"/>
    <lcf76f155ced4ddcb4097134ff3c332f xmlns="2c51f773-6855-442a-9d8f-d7d2a06753d3">
      <Terms xmlns="http://schemas.microsoft.com/office/infopath/2007/PartnerControls"/>
    </lcf76f155ced4ddcb4097134ff3c332f>
    <usuario xmlns="2c51f773-6855-442a-9d8f-d7d2a06753d3">
      <UserInfo>
        <DisplayName/>
        <AccountId xsi:nil="true"/>
        <AccountType/>
      </UserInfo>
    </usuari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0AF9DBA7A53945945264BD5B81A3B2" ma:contentTypeVersion="14" ma:contentTypeDescription="Crear nuevo documento." ma:contentTypeScope="" ma:versionID="f806febbb596763db6909b2d46ed4b94">
  <xsd:schema xmlns:xsd="http://www.w3.org/2001/XMLSchema" xmlns:xs="http://www.w3.org/2001/XMLSchema" xmlns:p="http://schemas.microsoft.com/office/2006/metadata/properties" xmlns:ns2="2c51f773-6855-442a-9d8f-d7d2a06753d3" xmlns:ns3="623c0869-6168-490b-aa3f-ba68fcfdf1cd" targetNamespace="http://schemas.microsoft.com/office/2006/metadata/properties" ma:root="true" ma:fieldsID="ebea922034603d0cd15a11dc4a759c6d" ns2:_="" ns3:_="">
    <xsd:import namespace="2c51f773-6855-442a-9d8f-d7d2a06753d3"/>
    <xsd:import namespace="623c0869-6168-490b-aa3f-ba68fcfdf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usuario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1f773-6855-442a-9d8f-d7d2a06753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364190c0-c46e-4c61-8fd2-a093c57d07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usuario" ma:index="19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c0869-6168-490b-aa3f-ba68fcfdf1c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8b0b8a-b006-4a82-a087-91f0f32bcb48}" ma:internalName="TaxCatchAll" ma:showField="CatchAllData" ma:web="623c0869-6168-490b-aa3f-ba68fcfdf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1D333-1C9B-498C-9DF7-05DBDD6B7B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C948CE-7408-41C4-97CA-C4428D33AA07}">
  <ds:schemaRefs>
    <ds:schemaRef ds:uri="623c0869-6168-490b-aa3f-ba68fcfdf1cd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c51f773-6855-442a-9d8f-d7d2a06753d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7654B6-22A0-4681-956E-F19010CA8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1f773-6855-442a-9d8f-d7d2a06753d3"/>
    <ds:schemaRef ds:uri="623c0869-6168-490b-aa3f-ba68fcfdf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Espaillat A.</dc:creator>
  <cp:keywords/>
  <dc:description/>
  <cp:lastModifiedBy>Minerba Martínez</cp:lastModifiedBy>
  <cp:revision/>
  <cp:lastPrinted>2026-07-15T21:11:09Z</cp:lastPrinted>
  <dcterms:created xsi:type="dcterms:W3CDTF">2021-03-22T15:50:10Z</dcterms:created>
  <dcterms:modified xsi:type="dcterms:W3CDTF">2026-07-15T22:20:09Z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0x010100DE0AF9DBA7A53945945264BD5B81A3B2</vt:lpwstr>
  </property>
  <property fmtid="{D5CDD505-2E9C-101B-9397-08002B2CF9AE}" pid="3" name="Order">
    <vt:r8>5099600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