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tlaedudo-my.sharepoint.com/personal/mmartinez_itla_edu_do/Documents/Documentos/VICERRECTORIA PLANIFICACION ITLA/Presupuesto Gral/Presupuesto 2025/"/>
    </mc:Choice>
  </mc:AlternateContent>
  <xr:revisionPtr revIDLastSave="44" documentId="8_{75E8687E-31E0-4E66-AEF0-6DCB7336ABBA}" xr6:coauthVersionLast="47" xr6:coauthVersionMax="47" xr10:uidLastSave="{674BB8C3-5DC4-4DF4-A68F-B1D40A32CAF0}"/>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I25" i="1" l="1"/>
  <c r="J33" i="1" l="1"/>
  <c r="J29" i="1"/>
  <c r="I29" i="1"/>
  <c r="I33" i="1"/>
  <c r="C16" i="1" l="1"/>
  <c r="C15" i="1"/>
  <c r="C14" i="1"/>
</calcChain>
</file>

<file path=xl/sharedStrings.xml><?xml version="1.0" encoding="utf-8"?>
<sst xmlns="http://schemas.openxmlformats.org/spreadsheetml/2006/main" count="93" uniqueCount="73">
  <si>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</si>
  <si>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</si>
  <si>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</si>
  <si>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</si>
  <si>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</si>
  <si>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</si>
  <si>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</si>
  <si>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</si>
  <si>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</si>
  <si>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</si>
  <si>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</si>
  <si>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</si>
  <si>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</si>
  <si>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</si>
  <si>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</si>
  <si>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</si>
  <si>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</si>
  <si>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</si>
  <si>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</si>
  <si>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</si>
  <si>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</si>
  <si>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</si>
  <si>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</si>
  <si>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</si>
  <si>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</si>
  <si>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</si>
  <si>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</si>
  <si>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</si>
  <si>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</si>
  <si>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</si>
  <si>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</si>
  <si>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</si>
  <si>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</si>
  <si>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</si>
  <si>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</si>
  <si>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</si>
  <si>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</si>
  <si>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</si>
  <si>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</si>
  <si>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</si>
  <si>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</si>
  <si>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</si>
  <si>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</si>
  <si>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</si>
  <si>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</si>
  <si>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</si>
  <si>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</si>
  <si>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</si>
  <si>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</si>
  <si>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</si>
  <si>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</si>
  <si>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0219 - MINISTERIO DE EDUCACIÓN SUPERIOR CIENCIA Y TECNOLOGÍA</t>
  </si>
  <si>
    <t>01 - MINISTERIO DE EDUCACIÓN SUPERIOR CIENCIA Y TECNOLOGÍA</t>
  </si>
  <si>
    <t>0002 - INSTITUTO TECNOLÓGICO DE LAS AMÉRICAS</t>
  </si>
  <si>
    <t>Formar profesionales en alta tecnología promoviendo la educación especializada, sustentada en la innovación y emprendimiento contribuyendo al desarrollo de los sectores productivos de la nación.</t>
  </si>
  <si>
    <t>Ser referente de formación especializada en alta tecnología con egresados emprendedores y destacados en innovación, soluciones tecnológicas efectivas y altos estándares de calidad a nivel nacional e internacional.</t>
  </si>
  <si>
    <t>3.3.3</t>
  </si>
  <si>
    <t xml:space="preserve"> 12 - Fomento y desarrollo de la ciencia y la tecnología</t>
  </si>
  <si>
    <t>Este programa es el responsable de coordinar los servicios de educación permanente a jóvenes desde los 16 años y educación técnica superior a jóvenes bachilleres. Su función principal es contribuir al desarrollo de las carreras de ciencia y tecnología a nivel nacional. 
Asimismo, debe promover el desarrollo y especialización de los profesionales en materia de tecnología.</t>
  </si>
  <si>
    <t>Jóvenes desde los 16 años e interesados en educación técnica superior.</t>
  </si>
  <si>
    <t>6787 - Bachilleres que acceden al servicio de Educación Tecnológica Técnica Superior con enfoque de género</t>
  </si>
  <si>
    <t xml:space="preserve">Matriculados en Educación Técnica Superior </t>
  </si>
  <si>
    <t>6788 - Bachilleres y profesionales que aceden a cursos, diplomados y talleres con enfoque de género</t>
  </si>
  <si>
    <t>Egresados de educación continua</t>
  </si>
  <si>
    <t>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</si>
  <si>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</si>
  <si>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I -Información Institucional</t>
  </si>
  <si>
    <t>Incrementada la proporción de jóvenes matriculados en educación técnica superior en sus regiones/ comunidades de origen en el 9,802 en el 2019 a 18,416 en el 2024
Mejoradas las competencias de los estudiantes en el manejo de las TIC de 6,417 en el 2019 a 12,200 en el 2024</t>
  </si>
  <si>
    <t xml:space="preserve">De la meta propuesta para el Trimestre Julio - Septiembre fue de 6,920 matriculados, de  lo cual se logro en un 97%  de lo programado. Lo anterior se logró con un monto presupuestario de RD$ 186,374,941.47 de los RD$ 199,634,728 programados, lo que representa un 93.4% de los recursos financieros asignados. </t>
  </si>
  <si>
    <t>Para este producto se logro una ejecución física dentro del rango establecido sin desviaciones mayores al 5%. En lo referente a la ejecución financiera la desviación se debe a que no se pudo lograr el pago de la nomina docente correspondiente al mes de septiembre dado que cada cuatrimestre se realiza la elaboración de la carta compromiso para los docentes por hora. Este proceso requiere contar con la carga académica completa, lo cual toma tiempo debido a que es necesario reunir todas las firmas de los docentes involucrados. En algunos casos, la obtención de estas firmas se retrasa, lo que impacta directamente en la programación y ejecución oportuna del presupuesto asignado.</t>
  </si>
  <si>
    <t xml:space="preserve">De la meta propuesta para el Trimestre Julio - Septiembre fue de 4,240 egresados de educación continua, de  lo cual se logro en un 94.27%  de lo programado. Lo anterior se logró con un monto presupuestario de RD$ 68,552,493.29 de los RD$ 70,795,373 programados, lo que representa un 97% de los recursos financieros asignados. </t>
  </si>
  <si>
    <t>En relación con el producto evaluado, se logró una ejecución financiera dentro del rango establecido, sin desviaciones mayores al 5%, lo cual refleja una adecuada planificación y control presupuestario.
Respecto a la ejecución física, se alcanzó un 94% de cumplimiento, resultado de los esfuerzos coordinados entre el cuerpo docente y el personal administrativo para asegurar que los beneficiarios culminaran exitosamente el proceso formativo.
Sin embargo, el nivel de deserción estudiantil impactó directamente en la programación física del producto. Es importante destacar que este fenómeno no depende exclusivamente de los esfuerzos institucionales, ya que intervienen factores externos que escapan al control de la entidad ejecutora.</t>
  </si>
  <si>
    <t>En relación al producto 6788 la tendencia es de un incremento con la implementacion de 2 nuevas extensiones a partir del T4.
En relación al producto 6787 la tendencia es de un incremento en la matricula del técnico superior, por la alta demanda de nuestras carreras. Asi mismo se planifica iniciar con educacion superior en Moca para el 2026
En sentido general, es necesario hacer revisiones constantes de las proyecciones de metas trimestrales a los fines de realizar los ajustes necesarios en cada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</si>
</sst>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dd/mm/yyyy;@"/>
    <numFmt numFmtId="166" formatCode="[$-10409]#,##0;\-#,##0"/>
    <numFmt numFmtId="167" formatCode="[$-10409]#,##0.00;\-#,##0.00"/>
    <numFmt numFmtId="168" formatCode="[$-10409]0.00%"/>
    <numFmt numFmtId="169" formatCode="[$-10409]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1"/>
      <name val="Calibri"/>
      <family val="2"/>
      <scheme val="minor"/>
    </font>
    <font>
      <sz val="9"/>
      <name val="Calibri"/>
      <family val="2"/>
      <scheme val="minor"/>
    </font>
    <font>
      <b/>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0" fontId="14" fillId="8" borderId="29" xfId="0" applyFont="1" applyFill="1" applyBorder="1" applyAlignment="1">
      <alignment horizontal="center" vertical="center" wrapText="1" readingOrder="1"/>
    </xf>
    <xf numFmtId="0" fontId="14" fillId="8" borderId="30" xfId="0" applyFont="1" applyFill="1" applyBorder="1" applyAlignment="1">
      <alignment horizontal="center" vertical="center" wrapText="1" readingOrder="1"/>
    </xf>
    <xf numFmtId="10" fontId="15" fillId="7" borderId="26" xfId="2" applyNumberFormat="1" applyFont="1" applyFill="1" applyBorder="1" applyAlignment="1" applyProtection="1">
      <alignment horizontal="center" vertical="center" wrapText="1" readingOrder="1"/>
      <protection locked="0"/>
    </xf>
    <xf numFmtId="168" fontId="15" fillId="7" borderId="23" xfId="0" applyNumberFormat="1" applyFont="1" applyFill="1" applyBorder="1" applyAlignment="1" applyProtection="1">
      <alignment horizontal="center" vertical="center" wrapText="1" readingOrder="1"/>
      <protection locked="0"/>
    </xf>
    <xf numFmtId="0" fontId="15" fillId="0" borderId="31" xfId="0" applyFont="1" applyBorder="1" applyAlignment="1" applyProtection="1">
      <alignment vertical="top" wrapText="1"/>
      <protection locked="0"/>
    </xf>
    <xf numFmtId="0" fontId="15" fillId="0" borderId="32" xfId="0" applyFont="1" applyBorder="1" applyAlignment="1" applyProtection="1">
      <alignment vertical="top" wrapText="1"/>
      <protection locked="0"/>
    </xf>
    <xf numFmtId="166" fontId="15" fillId="0" borderId="32" xfId="0" applyNumberFormat="1" applyFont="1" applyBorder="1" applyAlignment="1" applyProtection="1">
      <alignment horizontal="center" vertical="center" wrapText="1" readingOrder="1"/>
      <protection locked="0"/>
    </xf>
    <xf numFmtId="167" fontId="15" fillId="0" borderId="32" xfId="0" applyNumberFormat="1" applyFont="1" applyBorder="1" applyAlignment="1" applyProtection="1">
      <alignment horizontal="center" vertical="center" wrapText="1" readingOrder="1"/>
      <protection locked="0"/>
    </xf>
    <xf numFmtId="166" fontId="15"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10" fillId="0" borderId="0" xfId="0" applyFont="1" applyAlignment="1" applyProtection="1">
      <alignment wrapText="1"/>
      <protection locked="0"/>
    </xf>
    <xf numFmtId="0" fontId="15" fillId="0" borderId="26"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9" fillId="0" borderId="20" xfId="0" applyFont="1" applyBorder="1" applyAlignment="1">
      <alignment vertical="center" wrapText="1"/>
    </xf>
    <xf numFmtId="0" fontId="2" fillId="0" borderId="20" xfId="0" applyFont="1" applyBorder="1" applyAlignment="1">
      <alignment wrapText="1"/>
    </xf>
    <xf numFmtId="0" fontId="9" fillId="0" borderId="20" xfId="0" applyFont="1" applyBorder="1" applyAlignment="1">
      <alignment vertical="center"/>
    </xf>
    <xf numFmtId="0" fontId="9" fillId="0" borderId="20" xfId="0" applyFont="1" applyBorder="1" applyAlignment="1" applyProtection="1">
      <alignment vertical="center" wrapText="1"/>
      <protection locked="0"/>
    </xf>
    <xf numFmtId="4" fontId="0" fillId="0" borderId="0" xfId="0" applyNumberFormat="1"/>
    <xf numFmtId="4" fontId="24" fillId="0" borderId="39" xfId="0" applyNumberFormat="1" applyFont="1" applyBorder="1" applyAlignment="1">
      <alignment horizontal="center" vertical="center" wrapText="1" readingOrder="1"/>
    </xf>
    <xf numFmtId="0" fontId="23" fillId="0" borderId="37" xfId="0" applyFont="1" applyBorder="1" applyAlignment="1">
      <alignment vertical="center" wrapText="1" readingOrder="1"/>
    </xf>
    <xf numFmtId="0" fontId="23" fillId="0" borderId="38" xfId="0" applyFont="1" applyBorder="1" applyAlignment="1">
      <alignment vertical="center" wrapText="1" readingOrder="1"/>
    </xf>
    <xf numFmtId="0" fontId="25" fillId="0" borderId="20" xfId="0" applyFont="1" applyBorder="1" applyAlignment="1" applyProtection="1">
      <alignment vertical="center" wrapText="1"/>
      <protection locked="0"/>
    </xf>
    <xf numFmtId="0" fontId="23" fillId="0" borderId="0" xfId="0" applyFont="1"/>
    <xf numFmtId="166" fontId="15" fillId="0" borderId="26" xfId="0" applyNumberFormat="1" applyFont="1" applyBorder="1" applyAlignment="1" applyProtection="1">
      <alignment horizontal="center" vertical="center" wrapText="1" readingOrder="1"/>
      <protection locked="0"/>
    </xf>
    <xf numFmtId="169" fontId="15" fillId="7" borderId="23" xfId="0" applyNumberFormat="1" applyFont="1" applyFill="1" applyBorder="1" applyAlignment="1" applyProtection="1">
      <alignment horizontal="center" vertical="center" wrapText="1" readingOrder="1"/>
      <protection locked="0"/>
    </xf>
    <xf numFmtId="166" fontId="15" fillId="0" borderId="26" xfId="0" applyNumberFormat="1" applyFont="1" applyBorder="1" applyAlignment="1" applyProtection="1">
      <alignment horizontal="center" vertical="center" wrapText="1"/>
      <protection locked="0"/>
    </xf>
    <xf numFmtId="164" fontId="0" fillId="0" borderId="0" xfId="1" applyFont="1"/>
    <xf numFmtId="164" fontId="0" fillId="0" borderId="0" xfId="1" applyFont="1" applyAlignment="1">
      <alignment wrapText="1"/>
    </xf>
    <xf numFmtId="164" fontId="23" fillId="0" borderId="0" xfId="1" applyFont="1"/>
    <xf numFmtId="0" fontId="22" fillId="0" borderId="20" xfId="0" applyFont="1" applyBorder="1" applyAlignment="1" applyProtection="1">
      <alignment horizontal="justify" vertical="center" wrapText="1"/>
      <protection locked="0"/>
    </xf>
    <xf numFmtId="0" fontId="9"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0" fontId="20"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9" borderId="33" xfId="0" applyFont="1" applyFill="1" applyBorder="1" applyAlignment="1" applyProtection="1">
      <alignment horizontal="left" vertical="center" wrapText="1"/>
      <protection locked="0"/>
    </xf>
    <xf numFmtId="0" fontId="22" fillId="9" borderId="34" xfId="0" applyFont="1" applyFill="1" applyBorder="1" applyAlignment="1" applyProtection="1">
      <alignment horizontal="left" vertical="center" wrapText="1"/>
      <protection locked="0"/>
    </xf>
    <xf numFmtId="0" fontId="22" fillId="9" borderId="35"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19" fillId="0" borderId="20" xfId="0" quotePrefix="1" applyNumberFormat="1"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0" fillId="0" borderId="20" xfId="0" applyFont="1" applyBorder="1" applyAlignment="1" applyProtection="1">
      <alignment horizontal="justify" vertical="center" wrapText="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26" xfId="1" applyNumberFormat="1" applyFont="1" applyFill="1" applyBorder="1" applyAlignment="1" applyProtection="1">
      <alignment horizontal="center" vertical="center" wrapText="1" readingOrder="1"/>
      <protection locked="0"/>
    </xf>
    <xf numFmtId="10" fontId="10" fillId="7" borderId="26" xfId="2" applyNumberFormat="1" applyFont="1" applyFill="1" applyBorder="1" applyAlignment="1" applyProtection="1">
      <alignment horizontal="center" vertical="center" wrapText="1" readingOrder="1"/>
    </xf>
    <xf numFmtId="10" fontId="10" fillId="7" borderId="27" xfId="2" applyNumberFormat="1" applyFont="1" applyFill="1" applyBorder="1" applyAlignment="1" applyProtection="1">
      <alignment horizontal="center" vertical="center" wrapText="1" readingOrder="1"/>
    </xf>
    <xf numFmtId="39" fontId="10" fillId="0" borderId="23"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2" xfId="1" applyNumberFormat="1" applyFont="1" applyFill="1" applyBorder="1" applyAlignment="1" applyProtection="1">
      <alignment horizontal="center" vertical="center" wrapText="1" readingOrder="1"/>
      <protection locked="0"/>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0" fillId="6" borderId="20" xfId="0"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6" borderId="20" xfId="0" applyFill="1" applyBorder="1" applyAlignment="1">
      <alignment horizontal="center" vertical="center" wrapText="1"/>
    </xf>
    <xf numFmtId="167" fontId="15" fillId="0" borderId="26" xfId="0"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7</xdr:col>
      <xdr:colOff>523875</xdr:colOff>
      <xdr:row>49</xdr:row>
      <xdr:rowOff>114300</xdr:rowOff>
    </xdr:from>
    <xdr:to>
      <xdr:col>9</xdr:col>
      <xdr:colOff>414912</xdr:colOff>
      <xdr:row>57</xdr:row>
      <xdr:rowOff>31626</xdr:rowOff>
    </xdr:to>
    <xdr:pic>
      <xdr:nvPicPr>
        <xdr:cNvPr id="6" name="Imagen 5">
          <a:extLst>
            <a:ext uri="{FF2B5EF4-FFF2-40B4-BE49-F238E27FC236}">
              <a16:creationId xmlns:a16="http://schemas.microsoft.com/office/drawing/2014/main" id="{B2B7AB3B-F946-EA24-95F6-3273D57DAC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10425" y="20583525"/>
          <a:ext cx="1586487" cy="1641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+Tabla1[[#This Row],[Física 
(E)]]/Tabla1[[#This Row],[Física
(C)]]</calculatedColumnFormula>
    </tableColumn>
    <tableColumn id="8" xr3:uid="{00000000-0010-0000-00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32:J3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+Tabla13[[#This Row],[Física 
(E)]]/Tabla13[[#This Row],[Física
(C)]]</calculatedColumnFormula>
    </tableColumn>
    <tableColumn id="8" xr3:uid="{00000000-0010-0000-01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topLeftCell="A45" zoomScaleNormal="100" zoomScaleSheetLayoutView="100" workbookViewId="0">
      <selection activeCell="A52" sqref="A52"/>
    </sheetView>
  </sheetViews>
  <sheetFormatPr baseColWidth="10" defaultColWidth="11.42578125" defaultRowHeight="15" x14ac:dyDescent="0.25"/>
  <cols>
    <col min="1" max="1" width="23" style="5" customWidth="1"/>
    <col min="2" max="3" width="12.7109375" style="5" customWidth="1"/>
    <col min="4" max="4" width="13.7109375" style="5" bestFit="1" customWidth="1"/>
    <col min="5" max="10" width="12.7109375" style="5" customWidth="1"/>
    <col min="11" max="11" width="12.5703125" style="5" bestFit="1" customWidth="1"/>
    <col min="12" max="12" width="13.7109375" bestFit="1" customWidth="1"/>
    <col min="15" max="15" width="15.140625" style="42" bestFit="1" customWidth="1"/>
  </cols>
  <sheetData>
    <row r="1" spans="1:15" ht="21.75" thickBot="1" x14ac:dyDescent="0.3">
      <c r="A1" s="16"/>
      <c r="B1" s="84" t="s">
        <v>50</v>
      </c>
      <c r="C1" s="85"/>
      <c r="D1" s="85"/>
      <c r="E1" s="85"/>
      <c r="F1" s="85"/>
      <c r="G1" s="85"/>
      <c r="H1" s="85"/>
      <c r="I1" s="85"/>
      <c r="J1" s="86"/>
      <c r="K1" s="1"/>
    </row>
    <row r="2" spans="1:15" ht="21.75" thickBot="1" x14ac:dyDescent="0.3">
      <c r="A2" s="17"/>
      <c r="B2" s="87" t="s">
        <v>0</v>
      </c>
      <c r="C2" s="88"/>
      <c r="D2" s="87" t="s">
        <v>1</v>
      </c>
      <c r="E2" s="88"/>
      <c r="F2" s="88"/>
      <c r="G2" s="88"/>
      <c r="H2" s="89"/>
      <c r="I2" s="2" t="s">
        <v>2</v>
      </c>
      <c r="J2" s="3" t="s">
        <v>3</v>
      </c>
      <c r="K2" s="1"/>
    </row>
    <row r="3" spans="1:15" ht="21.75" thickBot="1" x14ac:dyDescent="0.3">
      <c r="A3" s="18"/>
      <c r="B3" s="90" t="s">
        <v>4</v>
      </c>
      <c r="C3" s="91"/>
      <c r="D3" s="90"/>
      <c r="E3" s="91"/>
      <c r="F3" s="91"/>
      <c r="G3" s="91"/>
      <c r="H3" s="92"/>
      <c r="I3" s="19"/>
      <c r="J3" s="20"/>
      <c r="K3" s="1"/>
    </row>
    <row r="4" spans="1:15" x14ac:dyDescent="0.25">
      <c r="A4" s="93"/>
      <c r="B4" s="94"/>
      <c r="C4" s="94"/>
      <c r="D4" s="95"/>
      <c r="E4" s="95"/>
      <c r="F4" s="95"/>
      <c r="G4" s="95"/>
      <c r="H4" s="95"/>
      <c r="I4" s="94"/>
      <c r="J4" s="96"/>
      <c r="K4" s="1"/>
    </row>
    <row r="5" spans="1:15" ht="3" customHeight="1" x14ac:dyDescent="0.25">
      <c r="A5" s="81"/>
      <c r="B5" s="82"/>
      <c r="C5" s="82"/>
      <c r="D5" s="82"/>
      <c r="E5" s="82"/>
      <c r="F5" s="82"/>
      <c r="G5" s="82"/>
      <c r="H5" s="82"/>
      <c r="I5" s="82"/>
      <c r="J5" s="83"/>
      <c r="K5" s="1"/>
    </row>
    <row r="6" spans="1:15" ht="15.75" x14ac:dyDescent="0.25">
      <c r="A6" s="53" t="s">
        <v>66</v>
      </c>
      <c r="B6" s="54"/>
      <c r="C6" s="54"/>
      <c r="D6" s="54"/>
      <c r="E6" s="54"/>
      <c r="F6" s="54"/>
      <c r="G6" s="54"/>
      <c r="H6" s="54"/>
      <c r="I6" s="54"/>
      <c r="J6" s="55"/>
      <c r="K6" s="1"/>
    </row>
    <row r="7" spans="1:15" ht="15.75" x14ac:dyDescent="0.25">
      <c r="A7" s="64" t="s">
        <v>5</v>
      </c>
      <c r="B7" s="65"/>
      <c r="C7" s="65"/>
      <c r="D7" s="65"/>
      <c r="E7" s="65"/>
      <c r="F7" s="65"/>
      <c r="G7" s="65"/>
      <c r="H7" s="65"/>
      <c r="I7" s="65"/>
      <c r="J7" s="66"/>
      <c r="K7" s="1"/>
    </row>
    <row r="8" spans="1:15" s="22" customFormat="1" x14ac:dyDescent="0.25">
      <c r="A8" s="29" t="s">
        <v>6</v>
      </c>
      <c r="B8" s="63" t="s">
        <v>51</v>
      </c>
      <c r="C8" s="63"/>
      <c r="D8" s="63"/>
      <c r="E8" s="63"/>
      <c r="F8" s="63"/>
      <c r="G8" s="63"/>
      <c r="H8" s="63"/>
      <c r="I8" s="63"/>
      <c r="J8" s="63"/>
      <c r="K8" s="21"/>
      <c r="O8" s="43"/>
    </row>
    <row r="9" spans="1:15" s="22" customFormat="1" x14ac:dyDescent="0.25">
      <c r="A9" s="30" t="s">
        <v>35</v>
      </c>
      <c r="B9" s="63" t="s">
        <v>52</v>
      </c>
      <c r="C9" s="63"/>
      <c r="D9" s="63"/>
      <c r="E9" s="63"/>
      <c r="F9" s="63"/>
      <c r="G9" s="63"/>
      <c r="H9" s="63"/>
      <c r="I9" s="63"/>
      <c r="J9" s="63"/>
      <c r="K9" s="21"/>
      <c r="O9" s="43"/>
    </row>
    <row r="10" spans="1:15" s="22" customFormat="1" x14ac:dyDescent="0.25">
      <c r="A10" s="30" t="s">
        <v>36</v>
      </c>
      <c r="B10" s="63" t="s">
        <v>53</v>
      </c>
      <c r="C10" s="63"/>
      <c r="D10" s="63"/>
      <c r="E10" s="63"/>
      <c r="F10" s="63"/>
      <c r="G10" s="63"/>
      <c r="H10" s="63"/>
      <c r="I10" s="63"/>
      <c r="J10" s="63"/>
      <c r="K10" s="21"/>
      <c r="O10" s="43"/>
    </row>
    <row r="11" spans="1:15" s="22" customFormat="1" ht="45" customHeight="1" x14ac:dyDescent="0.25">
      <c r="A11" s="29" t="s">
        <v>7</v>
      </c>
      <c r="B11" s="52" t="s">
        <v>54</v>
      </c>
      <c r="C11" s="52"/>
      <c r="D11" s="52"/>
      <c r="E11" s="52"/>
      <c r="F11" s="52"/>
      <c r="G11" s="52"/>
      <c r="H11" s="52"/>
      <c r="I11" s="52"/>
      <c r="J11" s="52"/>
      <c r="K11" s="23"/>
      <c r="O11" s="43"/>
    </row>
    <row r="12" spans="1:15" s="22" customFormat="1" ht="42.75" customHeight="1" x14ac:dyDescent="0.25">
      <c r="A12" s="29" t="s">
        <v>8</v>
      </c>
      <c r="B12" s="52" t="s">
        <v>55</v>
      </c>
      <c r="C12" s="52"/>
      <c r="D12" s="52"/>
      <c r="E12" s="52"/>
      <c r="F12" s="52"/>
      <c r="G12" s="52"/>
      <c r="H12" s="52"/>
      <c r="I12" s="52"/>
      <c r="J12" s="52"/>
      <c r="K12" s="23"/>
      <c r="O12" s="43"/>
    </row>
    <row r="13" spans="1:15" ht="15.75" x14ac:dyDescent="0.25">
      <c r="A13" s="53" t="s">
        <v>9</v>
      </c>
      <c r="B13" s="54"/>
      <c r="C13" s="54"/>
      <c r="D13" s="54"/>
      <c r="E13" s="54"/>
      <c r="F13" s="54"/>
      <c r="G13" s="54"/>
      <c r="H13" s="54"/>
      <c r="I13" s="54"/>
      <c r="J13" s="55"/>
    </row>
    <row r="14" spans="1:15" ht="27.75" customHeight="1" x14ac:dyDescent="0.25">
      <c r="A14" s="31" t="s">
        <v>10</v>
      </c>
      <c r="B14" s="26">
        <v>3</v>
      </c>
      <c r="C14" s="97" t="str">
        <f>IFERROR(VLOOKUP(B14,'[1]Validacion datos'!A2:B5,2,FALSE),"")</f>
        <v>DESARROLLO PRODUCTIVO</v>
      </c>
      <c r="D14" s="97"/>
      <c r="E14" s="97"/>
      <c r="F14" s="97"/>
      <c r="G14" s="97"/>
      <c r="H14" s="97"/>
      <c r="I14" s="97"/>
      <c r="J14" s="97"/>
    </row>
    <row r="15" spans="1:15" ht="26.25" customHeight="1" x14ac:dyDescent="0.25">
      <c r="A15" s="31" t="s">
        <v>11</v>
      </c>
      <c r="B15" s="27">
        <v>3.3</v>
      </c>
      <c r="C15" s="80" t="str">
        <f>IFERROR(VLOOKUP(B15,'[1]Validacion datos'!A8:B26,2,FALSE),"")</f>
        <v>Competitividad e innovavión en un ambiente favorable a la cooperación y la responsabilidad social</v>
      </c>
      <c r="D15" s="80"/>
      <c r="E15" s="80"/>
      <c r="F15" s="80"/>
      <c r="G15" s="80"/>
      <c r="H15" s="80"/>
      <c r="I15" s="80"/>
      <c r="J15" s="80"/>
    </row>
    <row r="16" spans="1:15" ht="32.25" customHeight="1" x14ac:dyDescent="0.25">
      <c r="A16" s="31" t="s">
        <v>12</v>
      </c>
      <c r="B16" s="28" t="s">
        <v>56</v>
      </c>
      <c r="C16" s="80" t="str">
        <f>IFERROR(VLOOKUP(B16,'[1]Validacion datos'!D8:E64,2,FALSE),"")</f>
        <v>Consolidar un sistema de educación superior de calidad, que responda a las necesidades del desarrollo de la Nación</v>
      </c>
      <c r="D16" s="80"/>
      <c r="E16" s="80"/>
      <c r="F16" s="80"/>
      <c r="G16" s="80"/>
      <c r="H16" s="80"/>
      <c r="I16" s="80"/>
      <c r="J16" s="80"/>
    </row>
    <row r="17" spans="1:13" ht="15.75" x14ac:dyDescent="0.25">
      <c r="A17" s="53" t="s">
        <v>13</v>
      </c>
      <c r="B17" s="54"/>
      <c r="C17" s="54"/>
      <c r="D17" s="54"/>
      <c r="E17" s="54"/>
      <c r="F17" s="54"/>
      <c r="G17" s="54"/>
      <c r="H17" s="54"/>
      <c r="I17" s="54"/>
      <c r="J17" s="55"/>
    </row>
    <row r="18" spans="1:13" ht="29.25" customHeight="1" x14ac:dyDescent="0.25">
      <c r="A18" s="31" t="s">
        <v>14</v>
      </c>
      <c r="B18" s="52" t="s">
        <v>57</v>
      </c>
      <c r="C18" s="52"/>
      <c r="D18" s="52"/>
      <c r="E18" s="52"/>
      <c r="F18" s="52"/>
      <c r="G18" s="52"/>
      <c r="H18" s="52"/>
      <c r="I18" s="52"/>
      <c r="J18" s="52"/>
    </row>
    <row r="19" spans="1:13" ht="72.75" customHeight="1" x14ac:dyDescent="0.25">
      <c r="A19" s="29" t="s">
        <v>15</v>
      </c>
      <c r="B19" s="52" t="s">
        <v>58</v>
      </c>
      <c r="C19" s="52"/>
      <c r="D19" s="52"/>
      <c r="E19" s="52"/>
      <c r="F19" s="52"/>
      <c r="G19" s="52"/>
      <c r="H19" s="52"/>
      <c r="I19" s="52"/>
      <c r="J19" s="52"/>
    </row>
    <row r="20" spans="1:13" ht="26.25" customHeight="1" x14ac:dyDescent="0.25">
      <c r="A20" s="29" t="s">
        <v>16</v>
      </c>
      <c r="B20" s="52" t="s">
        <v>59</v>
      </c>
      <c r="C20" s="52"/>
      <c r="D20" s="52"/>
      <c r="E20" s="52"/>
      <c r="F20" s="52"/>
      <c r="G20" s="52"/>
      <c r="H20" s="52"/>
      <c r="I20" s="52"/>
      <c r="J20" s="52"/>
    </row>
    <row r="21" spans="1:13" ht="69" customHeight="1" x14ac:dyDescent="0.25">
      <c r="A21" s="29" t="s">
        <v>37</v>
      </c>
      <c r="B21" s="52" t="s">
        <v>67</v>
      </c>
      <c r="C21" s="52"/>
      <c r="D21" s="52"/>
      <c r="E21" s="52"/>
      <c r="F21" s="52"/>
      <c r="G21" s="52"/>
      <c r="H21" s="52"/>
      <c r="I21" s="52"/>
      <c r="J21" s="52"/>
      <c r="K21" s="1"/>
    </row>
    <row r="22" spans="1:13" ht="15.75" x14ac:dyDescent="0.25">
      <c r="A22" s="53" t="s">
        <v>17</v>
      </c>
      <c r="B22" s="54"/>
      <c r="C22" s="54"/>
      <c r="D22" s="54"/>
      <c r="E22" s="54"/>
      <c r="F22" s="54"/>
      <c r="G22" s="54"/>
      <c r="H22" s="54"/>
      <c r="I22" s="54"/>
      <c r="J22" s="55"/>
    </row>
    <row r="23" spans="1:13" ht="15.75" x14ac:dyDescent="0.25">
      <c r="A23" s="64" t="s">
        <v>18</v>
      </c>
      <c r="B23" s="65"/>
      <c r="C23" s="65"/>
      <c r="D23" s="65"/>
      <c r="E23" s="65"/>
      <c r="F23" s="65"/>
      <c r="G23" s="65"/>
      <c r="H23" s="65"/>
      <c r="I23" s="65"/>
      <c r="J23" s="66"/>
      <c r="K23" s="1"/>
    </row>
    <row r="24" spans="1:13" ht="15" customHeight="1" x14ac:dyDescent="0.25">
      <c r="A24" s="75" t="s">
        <v>19</v>
      </c>
      <c r="B24" s="76"/>
      <c r="C24" s="77" t="s">
        <v>20</v>
      </c>
      <c r="D24" s="79"/>
      <c r="E24" s="79"/>
      <c r="F24" s="79" t="s">
        <v>21</v>
      </c>
      <c r="G24" s="79"/>
      <c r="H24" s="76"/>
      <c r="I24" s="77" t="s">
        <v>22</v>
      </c>
      <c r="J24" s="78"/>
    </row>
    <row r="25" spans="1:13" ht="15" customHeight="1" x14ac:dyDescent="0.25">
      <c r="A25" s="68">
        <v>1141600000</v>
      </c>
      <c r="B25" s="69"/>
      <c r="C25" s="72">
        <v>1141600000</v>
      </c>
      <c r="D25" s="73"/>
      <c r="E25" s="74"/>
      <c r="F25" s="72">
        <f>+H29+H33</f>
        <v>254927434.75999999</v>
      </c>
      <c r="G25" s="73"/>
      <c r="H25" s="74"/>
      <c r="I25" s="70">
        <f>+F25/C25</f>
        <v>0.22330714327259985</v>
      </c>
      <c r="J25" s="71"/>
      <c r="L25" s="35"/>
      <c r="M25" s="36"/>
    </row>
    <row r="26" spans="1:13" ht="15.75" x14ac:dyDescent="0.25">
      <c r="A26" s="64" t="s">
        <v>23</v>
      </c>
      <c r="B26" s="65"/>
      <c r="C26" s="65"/>
      <c r="D26" s="65"/>
      <c r="E26" s="65"/>
      <c r="F26" s="65"/>
      <c r="G26" s="65"/>
      <c r="H26" s="65"/>
      <c r="I26" s="65"/>
      <c r="J26" s="66"/>
      <c r="K26" s="1"/>
    </row>
    <row r="27" spans="1:13" x14ac:dyDescent="0.25">
      <c r="A27" s="4"/>
      <c r="B27"/>
      <c r="C27" s="49" t="s">
        <v>49</v>
      </c>
      <c r="D27" s="50"/>
      <c r="E27" s="49" t="s">
        <v>47</v>
      </c>
      <c r="F27" s="50"/>
      <c r="G27" s="49" t="s">
        <v>48</v>
      </c>
      <c r="H27" s="49"/>
      <c r="I27" s="49" t="s">
        <v>24</v>
      </c>
      <c r="J27" s="51"/>
      <c r="K27" s="1"/>
    </row>
    <row r="28" spans="1:13" ht="38.25" x14ac:dyDescent="0.25">
      <c r="A28" s="6" t="s">
        <v>25</v>
      </c>
      <c r="B28" s="7" t="s">
        <v>26</v>
      </c>
      <c r="C28" s="7" t="s">
        <v>38</v>
      </c>
      <c r="D28" s="7" t="s">
        <v>39</v>
      </c>
      <c r="E28" s="7" t="s">
        <v>41</v>
      </c>
      <c r="F28" s="7" t="s">
        <v>42</v>
      </c>
      <c r="G28" s="7" t="s">
        <v>43</v>
      </c>
      <c r="H28" s="7" t="s">
        <v>44</v>
      </c>
      <c r="I28" s="7" t="s">
        <v>45</v>
      </c>
      <c r="J28" s="8" t="s">
        <v>46</v>
      </c>
      <c r="K28" s="1"/>
    </row>
    <row r="29" spans="1:13" ht="60" x14ac:dyDescent="0.25">
      <c r="A29" s="25" t="s">
        <v>60</v>
      </c>
      <c r="B29" s="24" t="s">
        <v>61</v>
      </c>
      <c r="C29" s="39">
        <v>21714</v>
      </c>
      <c r="D29" s="39">
        <v>887032642.60000002</v>
      </c>
      <c r="E29" s="41">
        <v>6920</v>
      </c>
      <c r="F29" s="41">
        <v>199634727.66999999</v>
      </c>
      <c r="G29" s="41">
        <v>6709</v>
      </c>
      <c r="H29" s="98">
        <v>186374941.47</v>
      </c>
      <c r="I29" s="9">
        <f>+Tabla1[[#This Row],[Física 
(E)]]/Tabla1[[#This Row],[Física
(C)]]</f>
        <v>0.96950867052023126</v>
      </c>
      <c r="J29" s="9">
        <f>+Tabla1[[#This Row],[Financiera 
 (F)]]/Tabla1[[#This Row],[Financiera
(D)]]</f>
        <v>0.93357976162384604</v>
      </c>
      <c r="K29" s="1"/>
      <c r="L29" s="33"/>
    </row>
    <row r="30" spans="1:13" x14ac:dyDescent="0.25">
      <c r="A30" s="11"/>
      <c r="B30" s="12"/>
      <c r="C30" s="13"/>
      <c r="D30" s="14"/>
      <c r="E30" s="14"/>
      <c r="F30" s="14"/>
      <c r="G30" s="15"/>
      <c r="H30" s="14"/>
      <c r="I30" s="9"/>
      <c r="J30" s="10"/>
      <c r="K30" s="1"/>
    </row>
    <row r="31" spans="1:13" x14ac:dyDescent="0.25">
      <c r="A31" s="4"/>
      <c r="B31"/>
      <c r="C31" s="49" t="s">
        <v>49</v>
      </c>
      <c r="D31" s="50"/>
      <c r="E31" s="49" t="s">
        <v>47</v>
      </c>
      <c r="F31" s="50"/>
      <c r="G31" s="49" t="s">
        <v>48</v>
      </c>
      <c r="H31" s="49"/>
      <c r="I31" s="49" t="s">
        <v>24</v>
      </c>
      <c r="J31" s="51"/>
      <c r="K31" s="1"/>
    </row>
    <row r="32" spans="1:13" ht="38.25" x14ac:dyDescent="0.25">
      <c r="A32" s="6" t="s">
        <v>25</v>
      </c>
      <c r="B32" s="7" t="s">
        <v>26</v>
      </c>
      <c r="C32" s="7" t="s">
        <v>38</v>
      </c>
      <c r="D32" s="7" t="s">
        <v>39</v>
      </c>
      <c r="E32" s="7" t="s">
        <v>41</v>
      </c>
      <c r="F32" s="7" t="s">
        <v>42</v>
      </c>
      <c r="G32" s="7" t="s">
        <v>43</v>
      </c>
      <c r="H32" s="7" t="s">
        <v>44</v>
      </c>
      <c r="I32" s="7" t="s">
        <v>45</v>
      </c>
      <c r="J32" s="8" t="s">
        <v>46</v>
      </c>
      <c r="K32" s="1"/>
      <c r="L32" s="33"/>
    </row>
    <row r="33" spans="1:15" ht="60" x14ac:dyDescent="0.25">
      <c r="A33" s="25" t="s">
        <v>62</v>
      </c>
      <c r="B33" s="24" t="s">
        <v>63</v>
      </c>
      <c r="C33" s="39">
        <v>16773</v>
      </c>
      <c r="D33" s="34">
        <v>297766920.74000001</v>
      </c>
      <c r="E33" s="41">
        <v>4240</v>
      </c>
      <c r="F33" s="41">
        <v>70795372.579999998</v>
      </c>
      <c r="G33" s="41">
        <v>3997</v>
      </c>
      <c r="H33" s="98">
        <v>68552493.290000007</v>
      </c>
      <c r="I33" s="9">
        <f>+Tabla13[[#This Row],[Física 
(E)]]/Tabla13[[#This Row],[Física
(C)]]</f>
        <v>0.94268867924528299</v>
      </c>
      <c r="J33" s="40">
        <f>+Tabla13[[#This Row],[Financiera 
 (F)]]/Tabla13[[#This Row],[Financiera
(D)]]</f>
        <v>0.96831884333307949</v>
      </c>
      <c r="K33" s="1"/>
      <c r="L33" s="33"/>
    </row>
    <row r="34" spans="1:15" x14ac:dyDescent="0.25">
      <c r="A34" s="11"/>
      <c r="B34" s="12"/>
      <c r="C34" s="13"/>
      <c r="D34" s="14"/>
      <c r="E34" s="14"/>
      <c r="F34" s="14"/>
      <c r="G34" s="15"/>
      <c r="H34" s="14"/>
      <c r="I34" s="9"/>
      <c r="J34" s="10"/>
      <c r="K34" s="1"/>
      <c r="L34" s="33"/>
    </row>
    <row r="35" spans="1:15" ht="15.75" x14ac:dyDescent="0.25">
      <c r="A35" s="53" t="s">
        <v>27</v>
      </c>
      <c r="B35" s="54"/>
      <c r="C35" s="54"/>
      <c r="D35" s="54"/>
      <c r="E35" s="54"/>
      <c r="F35" s="54"/>
      <c r="G35" s="54"/>
      <c r="H35" s="54"/>
      <c r="I35" s="54"/>
      <c r="J35" s="55"/>
      <c r="K35" s="1"/>
      <c r="L35" s="33"/>
    </row>
    <row r="36" spans="1:15" ht="15.75" x14ac:dyDescent="0.25">
      <c r="A36" s="64" t="s">
        <v>28</v>
      </c>
      <c r="B36" s="65"/>
      <c r="C36" s="65"/>
      <c r="D36" s="65"/>
      <c r="E36" s="65"/>
      <c r="F36" s="65"/>
      <c r="G36" s="65"/>
      <c r="H36" s="65"/>
      <c r="I36" s="65"/>
      <c r="J36" s="66"/>
      <c r="K36" s="1"/>
      <c r="L36" s="33"/>
    </row>
    <row r="37" spans="1:15" ht="25.5" customHeight="1" x14ac:dyDescent="0.25">
      <c r="A37" s="32" t="s">
        <v>29</v>
      </c>
      <c r="B37" s="67" t="s">
        <v>60</v>
      </c>
      <c r="C37" s="67"/>
      <c r="D37" s="67"/>
      <c r="E37" s="67"/>
      <c r="F37" s="67"/>
      <c r="G37" s="67"/>
      <c r="H37" s="67"/>
      <c r="I37" s="67"/>
      <c r="J37" s="67"/>
      <c r="K37" s="1"/>
    </row>
    <row r="38" spans="1:15" ht="61.5" customHeight="1" x14ac:dyDescent="0.25">
      <c r="A38" s="32" t="s">
        <v>30</v>
      </c>
      <c r="B38" s="67" t="s">
        <v>64</v>
      </c>
      <c r="C38" s="67"/>
      <c r="D38" s="67"/>
      <c r="E38" s="67"/>
      <c r="F38" s="67"/>
      <c r="G38" s="67"/>
      <c r="H38" s="67"/>
      <c r="I38" s="67"/>
      <c r="J38" s="67"/>
    </row>
    <row r="39" spans="1:15" ht="52.5" customHeight="1" x14ac:dyDescent="0.25">
      <c r="A39" s="32" t="s">
        <v>31</v>
      </c>
      <c r="B39" s="45" t="s">
        <v>68</v>
      </c>
      <c r="C39" s="45"/>
      <c r="D39" s="45"/>
      <c r="E39" s="45"/>
      <c r="F39" s="45"/>
      <c r="G39" s="45"/>
      <c r="H39" s="45"/>
      <c r="I39" s="45"/>
      <c r="J39" s="45"/>
    </row>
    <row r="40" spans="1:15" ht="97.5" customHeight="1" x14ac:dyDescent="0.25">
      <c r="A40" s="32" t="s">
        <v>32</v>
      </c>
      <c r="B40" s="45" t="s">
        <v>69</v>
      </c>
      <c r="C40" s="45"/>
      <c r="D40" s="45"/>
      <c r="E40" s="45"/>
      <c r="F40" s="45"/>
      <c r="G40" s="45"/>
      <c r="H40" s="45"/>
      <c r="I40" s="45"/>
      <c r="J40" s="45"/>
    </row>
    <row r="41" spans="1:15" ht="17.25" customHeight="1" x14ac:dyDescent="0.25">
      <c r="A41" s="46"/>
      <c r="B41" s="47"/>
      <c r="C41" s="47"/>
      <c r="D41" s="47"/>
      <c r="E41" s="47"/>
      <c r="F41" s="47"/>
      <c r="G41" s="47"/>
      <c r="H41" s="47"/>
      <c r="I41" s="47"/>
      <c r="J41" s="48"/>
    </row>
    <row r="42" spans="1:15" ht="25.5" customHeight="1" x14ac:dyDescent="0.25">
      <c r="A42" s="32" t="s">
        <v>29</v>
      </c>
      <c r="B42" s="52" t="s">
        <v>62</v>
      </c>
      <c r="C42" s="52"/>
      <c r="D42" s="52"/>
      <c r="E42" s="52"/>
      <c r="F42" s="52"/>
      <c r="G42" s="52"/>
      <c r="H42" s="52"/>
      <c r="I42" s="52"/>
      <c r="J42" s="52"/>
    </row>
    <row r="43" spans="1:15" ht="57.75" customHeight="1" x14ac:dyDescent="0.25">
      <c r="A43" s="32" t="s">
        <v>30</v>
      </c>
      <c r="B43" s="45" t="s">
        <v>65</v>
      </c>
      <c r="C43" s="45"/>
      <c r="D43" s="45"/>
      <c r="E43" s="45"/>
      <c r="F43" s="45"/>
      <c r="G43" s="45"/>
      <c r="H43" s="45"/>
      <c r="I43" s="45"/>
      <c r="J43" s="45"/>
    </row>
    <row r="44" spans="1:15" ht="55.5" customHeight="1" x14ac:dyDescent="0.25">
      <c r="A44" s="32" t="s">
        <v>31</v>
      </c>
      <c r="B44" s="45" t="s">
        <v>70</v>
      </c>
      <c r="C44" s="45"/>
      <c r="D44" s="45"/>
      <c r="E44" s="45"/>
      <c r="F44" s="45"/>
      <c r="G44" s="45"/>
      <c r="H44" s="45"/>
      <c r="I44" s="45"/>
      <c r="J44" s="45"/>
    </row>
    <row r="45" spans="1:15" s="38" customFormat="1" ht="121.5" customHeight="1" x14ac:dyDescent="0.25">
      <c r="A45" s="37" t="s">
        <v>32</v>
      </c>
      <c r="B45" s="45" t="s">
        <v>71</v>
      </c>
      <c r="C45" s="45"/>
      <c r="D45" s="45"/>
      <c r="E45" s="45"/>
      <c r="F45" s="45"/>
      <c r="G45" s="45"/>
      <c r="H45" s="45"/>
      <c r="I45" s="45"/>
      <c r="J45" s="45"/>
      <c r="K45" s="5"/>
      <c r="O45" s="44"/>
    </row>
    <row r="46" spans="1:15" ht="15.75" x14ac:dyDescent="0.25">
      <c r="A46" s="53" t="s">
        <v>33</v>
      </c>
      <c r="B46" s="54"/>
      <c r="C46" s="54"/>
      <c r="D46" s="54"/>
      <c r="E46" s="54"/>
      <c r="F46" s="54"/>
      <c r="G46" s="54"/>
      <c r="H46" s="54"/>
      <c r="I46" s="54"/>
      <c r="J46" s="55"/>
    </row>
    <row r="47" spans="1:15" ht="15.75" x14ac:dyDescent="0.25">
      <c r="A47" s="56" t="s">
        <v>34</v>
      </c>
      <c r="B47" s="57"/>
      <c r="C47" s="57"/>
      <c r="D47" s="57"/>
      <c r="E47" s="57"/>
      <c r="F47" s="57"/>
      <c r="G47" s="57"/>
      <c r="H47" s="57"/>
      <c r="I47" s="57"/>
      <c r="J47" s="58"/>
      <c r="K47" s="1"/>
    </row>
    <row r="48" spans="1:15" ht="110.25" customHeight="1" x14ac:dyDescent="0.25">
      <c r="A48" s="59" t="s">
        <v>72</v>
      </c>
      <c r="B48" s="60"/>
      <c r="C48" s="60"/>
      <c r="D48" s="60"/>
      <c r="E48" s="60"/>
      <c r="F48" s="60"/>
      <c r="G48" s="60"/>
      <c r="H48" s="60"/>
      <c r="I48" s="60"/>
      <c r="J48" s="61"/>
    </row>
    <row r="49" spans="1:10" ht="27.75" customHeight="1" x14ac:dyDescent="0.25">
      <c r="A49" s="62" t="s">
        <v>40</v>
      </c>
      <c r="B49" s="62"/>
      <c r="C49" s="62"/>
      <c r="D49" s="62"/>
      <c r="E49" s="62"/>
      <c r="F49" s="62"/>
      <c r="G49" s="62"/>
      <c r="H49" s="62"/>
      <c r="I49" s="62"/>
      <c r="J49" s="62"/>
    </row>
    <row r="50" spans="1:10" ht="30.75" customHeight="1" x14ac:dyDescent="0.25"/>
    <row r="56" spans="1:10" x14ac:dyDescent="0.25">
      <c r="E56"/>
    </row>
    <row r="57" spans="1:10" x14ac:dyDescent="0.25">
      <c r="D57"/>
    </row>
  </sheetData>
  <mergeCells count="57">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46:J46"/>
    <mergeCell ref="A47:J47"/>
    <mergeCell ref="A48:J48"/>
    <mergeCell ref="A49:J49"/>
    <mergeCell ref="B9:J9"/>
    <mergeCell ref="B10:J10"/>
    <mergeCell ref="B21:J21"/>
    <mergeCell ref="A35:J35"/>
    <mergeCell ref="A36:J36"/>
    <mergeCell ref="B37:J37"/>
    <mergeCell ref="B38:J38"/>
    <mergeCell ref="B39:J39"/>
    <mergeCell ref="B40:J40"/>
    <mergeCell ref="A25:B25"/>
    <mergeCell ref="I25:J25"/>
    <mergeCell ref="A26:J26"/>
    <mergeCell ref="B43:J43"/>
    <mergeCell ref="B44:J44"/>
    <mergeCell ref="B45:J45"/>
    <mergeCell ref="A41:J41"/>
    <mergeCell ref="C31:D31"/>
    <mergeCell ref="E31:F31"/>
    <mergeCell ref="G31:H31"/>
    <mergeCell ref="I31:J31"/>
    <mergeCell ref="B42:J42"/>
  </mergeCells>
  <phoneticPr fontId="21" type="noConversion"/>
  <dataValidations xWindow="511" yWindow="362" count="16">
    <dataValidation allowBlank="1" showInputMessage="1" showErrorMessage="1" prompt="Monto ejecutado en el trimestre" sqref="H34 H32 H28 H30" xr:uid="{00000000-0002-0000-0000-000000000000}"/>
    <dataValidation allowBlank="1" showInputMessage="1" showErrorMessage="1" prompt="Meta alcanzada en el trimestre" sqref="G28:G30 G32:G34 E29" xr:uid="{00000000-0002-0000-0000-000001000000}"/>
    <dataValidation allowBlank="1" showInputMessage="1" showErrorMessage="1" prompt="Monto presupuestado para el producto" sqref="H29 F28:F29 D34:F34 D30:F30 F32:F33 E33 H33 D28 D32" xr:uid="{00000000-0002-0000-0000-000002000000}"/>
    <dataValidation allowBlank="1" showInputMessage="1" showErrorMessage="1" prompt="Meta anual del indicador" sqref="E28 C28:C30 E32 C32:C34 D29" xr:uid="{00000000-0002-0000-0000-000003000000}"/>
    <dataValidation allowBlank="1" showInputMessage="1" showErrorMessage="1" prompt="Nombre del indicador" sqref="B28:B30 B32:B34" xr:uid="{00000000-0002-0000-0000-000004000000}"/>
    <dataValidation allowBlank="1" showInputMessage="1" showErrorMessage="1" prompt="Nombre de cada producto" sqref="A28:A30 A32:A34"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8:J49" xr:uid="{00000000-0002-0000-0000-000008000000}"/>
    <dataValidation allowBlank="1" showInputMessage="1" showErrorMessage="1" prompt="De existir desvío, explicar razones." sqref="B45:J45 B40:J40" xr:uid="{00000000-0002-0000-0000-000009000000}"/>
    <dataValidation allowBlank="1" showInputMessage="1" showErrorMessage="1" prompt="1. Describir lo plasmado en el presupuesto_x000a_2. Describir lo alcanzado en términos financieros y de producción " sqref="B39:J39 B44:J44" xr:uid="{00000000-0002-0000-0000-00000A000000}"/>
    <dataValidation allowBlank="1" showInputMessage="1" showErrorMessage="1" prompt="¿En qué consiste el producto? su objetivo" sqref="B38:J38 B43:J43" xr:uid="{00000000-0002-0000-0000-00000B000000}"/>
    <dataValidation allowBlank="1" showInputMessage="1" showErrorMessage="1" prompt="Nombre del producto" sqref="B37:J37 B42:J4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51" right="0.17" top="0.48" bottom="0.75" header="0.3" footer="0.3"/>
  <pageSetup scale="70"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Minerba Iliana Martínez Guzmán</cp:lastModifiedBy>
  <cp:lastPrinted>2025-10-15T19:54:16Z</cp:lastPrinted>
  <dcterms:created xsi:type="dcterms:W3CDTF">2021-03-22T15:50:10Z</dcterms:created>
  <dcterms:modified xsi:type="dcterms:W3CDTF">2025-10-15T19:54:21Z</dcterms:modified>
</cp:coreProperties>
</file>