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60CF65B1-F4F1-47E2-882D-92A669656BB1}"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33" i="1"/>
  <c r="I34" i="1"/>
  <c r="E29" i="1"/>
  <c r="J33" i="1" l="1"/>
  <c r="J29" i="1"/>
  <c r="I29" i="1"/>
  <c r="C16" i="1" l="1"/>
  <c r="C15" i="1"/>
  <c r="C14" i="1"/>
</calcChain>
</file>

<file path=xl/sharedStrings.xml><?xml version="1.0" encoding="utf-8"?>
<sst xmlns="http://schemas.openxmlformats.org/spreadsheetml/2006/main" count="93" uniqueCount="73">
  <si>
    <t>Informe de Evaluación Trimestral de las Metas Físicas-Financieras</t>
  </si>
  <si>
    <t>Código</t>
  </si>
  <si>
    <t>Documento Relacionado</t>
  </si>
  <si>
    <t>Fecha Versión</t>
  </si>
  <si>
    <t>Versión</t>
  </si>
  <si>
    <t>DEC-FOR013</t>
  </si>
  <si>
    <t>I -Información Institucional</t>
  </si>
  <si>
    <t>I.I - Completar los datos requeridos sobre la institución</t>
  </si>
  <si>
    <t>Capítulo</t>
  </si>
  <si>
    <t>0219 - MINISTERIO DE EDUCACIÓN SUPERIOR CIENCIA Y TECNOLOGÍA</t>
  </si>
  <si>
    <t>Subcapítulo</t>
  </si>
  <si>
    <t>01 - MINISTERIO DE EDUCACIÓN SUPERIOR CIENCIA Y TECNOLOGÍA</t>
  </si>
  <si>
    <t>Unidad Ejecutora</t>
  </si>
  <si>
    <t>0002 - INSTITUTO TECNOLÓGICO DE LAS AMÉRICAS</t>
  </si>
  <si>
    <t>Misión</t>
  </si>
  <si>
    <t>Formar profesionales en alta tecnología promoviendo la educación especializada, sustentada en la innovación y emprendimiento contribuyendo al desarrollo de los sectores productivos de la nación.</t>
  </si>
  <si>
    <t>Visión</t>
  </si>
  <si>
    <t>Ser referente de formación especializada en alta tecnología con egresados emprendedores y destacados en innovación, soluciones tecnológicas efectivas y altos estándares de calidad a nivel nacional e internacional.</t>
  </si>
  <si>
    <t>II. Contribución a la Estrategia Nacional de Desarrollo</t>
  </si>
  <si>
    <t>Eje estratégico:</t>
  </si>
  <si>
    <t>Objetivo general:</t>
  </si>
  <si>
    <t>Objetivo(s) específico(s):</t>
  </si>
  <si>
    <t>3.3.3</t>
  </si>
  <si>
    <t>III. Información del Programa</t>
  </si>
  <si>
    <t>Nombre:</t>
  </si>
  <si>
    <t xml:space="preserve"> 12 - Fomento y desarrollo de la ciencia y la tecnología</t>
  </si>
  <si>
    <t>Descripción:</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</si>
  <si>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</si>
  <si>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r>
      <t>Beneficiarios:</t>
    </r>
    <r>
      <rPr>
        <sz val="12"/>
        <color rgb="FF000000"/>
        <rFont val="Century Gothic"/>
        <family val="2"/>
      </rPr>
      <t xml:space="preserve"> </t>
    </r>
  </si>
  <si>
    <t>Jóvenes desde los 16 años e interesados en educación técnica superior.</t>
  </si>
  <si>
    <t>Resultado Asociado:</t>
  </si>
  <si>
    <t>Incrementada la proporción de jóvenes matriculados en educación técnica superior en sus regiones/ comunidades de origen en el 9,802 en el 2019 a 12,914 en el 2024
Mejoradas las competencias de los estudiantes en el manejo de las TIC de 6,417 en el 2019 a 7,324 en el 2024</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</si>
  <si>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</si>
  <si>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</si>
  <si>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</si>
  <si>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</si>
  <si>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</si>
  <si>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</si>
  <si>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</si>
  <si>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</si>
  <si>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</si>
  <si>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</si>
  <si>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</si>
  <si>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</si>
  <si>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</si>
  <si>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</si>
  <si>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</si>
  <si>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</si>
  <si>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</si>
  <si>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</si>
  <si>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</si>
  <si>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</si>
  <si>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</si>
  <si>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</si>
  <si>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</si>
  <si>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</si>
  <si>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</si>
  <si>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V. Análisis de los Logros y Desviaciones</t>
  </si>
  <si>
    <t>V.I - Información de Logros y Desviaciones por Producto</t>
  </si>
  <si>
    <t xml:space="preserve">Producto: </t>
  </si>
  <si>
    <t xml:space="preserve">Descripción del producto: </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</si>
  <si>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</si>
  <si>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Logros alcanzados:</t>
  </si>
  <si>
    <t>Causas y justificación del desvío:</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</si>
  <si>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</si>
  <si>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</si>
  <si>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</si>
  <si>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</si>
  <si>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Para este producto se sobrepaso la meta física programada en un 104.41% debido a que la alta demanda de jóvenes para estudiar alguna carrera técnica superior. Hay carreras que la demanda es tan alta que supera la capacidad instalada de la institución por lo que se han implementado listadas de espera para ingresar en periodos académicos posterior al solicitado. En relación a la ejecución presupuestaria se ejecuto un 139.94% debido a que hubo un atraso en el pago de los docentes por hora ejecutándose la nomina del mes de setiembre dentro del trimestre en evaluación.</t>
  </si>
  <si>
    <t xml:space="preserve">De la meta propuesta para el  Trimestre Octubre - Diciembre fue de 4,553 matriculados en Educación Superior de  lo cual se logro en un 104.41%  de lo programado. Lo anterior se logró con un monto presupuestario de RD$ 149,051,678.37 de los RD$ 106,514,325 programados, lo que representa un 139.94% de los recursos financieros asignados. </t>
  </si>
  <si>
    <t>Para Trimestre Octubre - Diciembre se realizo un análisis para hacer ajustes en la meta de programa tanto del producto físico como a nivel financiero, la cual por razones diversas no se realizo el ajuste en el tiempo establecido en el sistema. Razón por la cual de realizarse los ajustes la meta a establecerse seria 1,392 egresados de educación continua, la cual representa un cumplimiento de un 86%. Lo anterior se logró con un monto presupuestario de RD$ 94,296,952.55, lo que representa un 231.84% de los recursos financieros programados. El ajuste de la meta a nivel financiero debió ser de  86,295,685.80 lo que hubiera representado un cumplimiento de un 109%.</t>
  </si>
  <si>
    <t xml:space="preserve">Los niveles de deserción de los proyectos que se ejecutan a través de PROPEEP, han incrementado razones por la cual se les estará dando un mayor seguimiento a estas capacitaciones. Se realizo un análisis para conocer las causas que originan la deserción de los participantes el cual será expuesto al personal de PROPEEP para que los mismos realicen ajustes en el proceso de selección de los beneficiarios.
En educación superior la matricula se mantendrá en constante crecimiento debio a la inclusion de las aulas correspondientes a la Sede de Santo Domingo Este para clases del Tecnologo en Desarrollo de Software, Ciencia de los Datos entre otros. </t>
  </si>
  <si>
    <t>La desviación principal de este producto a nivel físico - financiero se debió a que no se hizo la reprogramación de la meta física - financiera en el plazo establecido. 
A nivel financiero otra de las causas se debe retrasos en los pagos de procesos de compras ejecutados en periodos anteriores, ya que muchos de los expedientes requerían certificación de contrato por parte de la contraloría y fueron devueltos. Razón por la que las certificaciones salieron en el último periodo del año ejecutándose el pago de los mismos.
A nivel físico otra de las causas de debe al alto nivel de deserción de los jóvenes referidos a través del proyecto de capacitación que se ejecuta con PROPEEP; ya que solo se consideran los estudiantes que aprueban dichas capacitaciones.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</si>
</sst>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7"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10" fontId="15" fillId="7" borderId="25" xfId="2" applyNumberFormat="1" applyFont="1" applyFill="1" applyBorder="1" applyAlignment="1" applyProtection="1">
      <alignment horizontal="center" vertical="center" wrapText="1" readingOrder="1"/>
      <protection locked="0"/>
    </xf>
    <xf numFmtId="167" fontId="15" fillId="7" borderId="22" xfId="0" applyNumberFormat="1" applyFont="1" applyFill="1" applyBorder="1" applyAlignment="1" applyProtection="1">
      <alignment horizontal="center" vertical="center" wrapText="1" readingOrder="1"/>
      <protection locked="0"/>
    </xf>
    <xf numFmtId="0" fontId="15" fillId="0" borderId="30" xfId="0" applyFont="1" applyBorder="1" applyAlignment="1" applyProtection="1">
      <alignment vertical="top" wrapText="1"/>
      <protection locked="0"/>
    </xf>
    <xf numFmtId="0" fontId="15" fillId="0" borderId="31" xfId="0" applyFont="1" applyBorder="1" applyAlignment="1" applyProtection="1">
      <alignment vertical="top" wrapText="1"/>
      <protection locked="0"/>
    </xf>
    <xf numFmtId="165" fontId="15" fillId="0" borderId="31" xfId="0" applyNumberFormat="1" applyFont="1" applyBorder="1" applyAlignment="1" applyProtection="1">
      <alignment horizontal="center" vertical="center" wrapText="1" readingOrder="1"/>
      <protection locked="0"/>
    </xf>
    <xf numFmtId="166" fontId="15" fillId="0" borderId="31" xfId="0" applyNumberFormat="1" applyFont="1" applyBorder="1" applyAlignment="1" applyProtection="1">
      <alignment horizontal="center" vertical="center" wrapText="1" readingOrder="1"/>
      <protection locked="0"/>
    </xf>
    <xf numFmtId="165" fontId="15" fillId="0" borderId="31"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0" fontId="15" fillId="0" borderId="25"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9" fillId="0" borderId="19" xfId="0" applyFont="1" applyBorder="1" applyAlignment="1">
      <alignment vertical="center" wrapText="1"/>
    </xf>
    <xf numFmtId="0" fontId="2" fillId="0" borderId="19" xfId="0" applyFont="1" applyBorder="1" applyAlignment="1">
      <alignment wrapText="1"/>
    </xf>
    <xf numFmtId="0" fontId="9" fillId="0" borderId="19" xfId="0" applyFont="1" applyBorder="1" applyAlignment="1">
      <alignment vertical="center"/>
    </xf>
    <xf numFmtId="0" fontId="9" fillId="0" borderId="19" xfId="0" applyFont="1" applyBorder="1" applyAlignment="1" applyProtection="1">
      <alignment vertical="center" wrapText="1"/>
      <protection locked="0"/>
    </xf>
    <xf numFmtId="4" fontId="0" fillId="0" borderId="0" xfId="0" applyNumberFormat="1"/>
    <xf numFmtId="39" fontId="0" fillId="0" borderId="0" xfId="0" applyNumberFormat="1"/>
    <xf numFmtId="0" fontId="20" fillId="9" borderId="0" xfId="0" applyFont="1" applyFill="1" applyAlignment="1" applyProtection="1">
      <alignment horizontal="left" vertical="center" wrapText="1"/>
      <protection locked="0"/>
    </xf>
    <xf numFmtId="0" fontId="10" fillId="9" borderId="0" xfId="0" applyFont="1" applyFill="1" applyProtection="1">
      <protection locked="0"/>
    </xf>
    <xf numFmtId="166" fontId="15" fillId="0" borderId="25" xfId="0" applyNumberFormat="1" applyFont="1" applyBorder="1" applyAlignment="1" applyProtection="1">
      <alignment horizontal="center" vertical="center" wrapText="1" readingOrder="1"/>
      <protection locked="0"/>
    </xf>
    <xf numFmtId="165" fontId="15" fillId="0" borderId="25" xfId="0" applyNumberFormat="1" applyFont="1" applyBorder="1" applyAlignment="1" applyProtection="1">
      <alignment horizontal="center" vertical="center" wrapText="1" readingOrder="1"/>
      <protection locked="0"/>
    </xf>
    <xf numFmtId="165" fontId="22" fillId="0" borderId="25" xfId="0" applyNumberFormat="1" applyFont="1" applyBorder="1" applyAlignment="1" applyProtection="1">
      <alignment horizontal="center" vertical="center" wrapText="1"/>
      <protection locked="0"/>
    </xf>
    <xf numFmtId="166" fontId="22" fillId="0" borderId="25" xfId="0" applyNumberFormat="1" applyFont="1" applyBorder="1" applyAlignment="1" applyProtection="1">
      <alignment horizontal="center" vertical="center" wrapText="1" readingOrder="1"/>
      <protection locked="0"/>
    </xf>
    <xf numFmtId="10" fontId="22" fillId="7" borderId="25" xfId="2" applyNumberFormat="1" applyFont="1" applyFill="1" applyBorder="1" applyAlignment="1" applyProtection="1">
      <alignment horizontal="center" vertical="center" wrapText="1" readingOrder="1"/>
      <protection locked="0"/>
    </xf>
    <xf numFmtId="167" fontId="22" fillId="7" borderId="22" xfId="0" applyNumberFormat="1" applyFont="1" applyFill="1" applyBorder="1" applyAlignment="1" applyProtection="1">
      <alignment horizontal="center" vertical="center" wrapText="1" readingOrder="1"/>
      <protection locked="0"/>
    </xf>
    <xf numFmtId="0" fontId="0" fillId="6" borderId="19" xfId="0" applyFill="1" applyBorder="1" applyAlignment="1">
      <alignment horizontal="center" vertical="center" wrapText="1"/>
    </xf>
    <xf numFmtId="165" fontId="15" fillId="0" borderId="25" xfId="0" applyNumberFormat="1" applyFont="1" applyBorder="1" applyAlignment="1" applyProtection="1">
      <alignment horizontal="center" vertical="center" wrapText="1"/>
      <protection locked="0"/>
    </xf>
    <xf numFmtId="9" fontId="10" fillId="0" borderId="0" xfId="2" applyFont="1" applyAlignment="1" applyProtection="1">
      <alignment vertical="center"/>
      <protection locked="0"/>
    </xf>
    <xf numFmtId="0" fontId="0" fillId="6" borderId="19"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19" xfId="0" quotePrefix="1" applyNumberFormat="1"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0" fillId="6" borderId="19" xfId="0" applyFill="1" applyBorder="1" applyAlignment="1">
      <alignment horizontal="center" vertical="center" wrapText="1"/>
    </xf>
    <xf numFmtId="0" fontId="12" fillId="6" borderId="20" xfId="0" applyFont="1" applyFill="1" applyBorder="1" applyAlignment="1">
      <alignment horizontal="center" vertical="center" wrapText="1" readingOrder="1"/>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32" xfId="0" applyFont="1" applyFill="1" applyBorder="1" applyAlignment="1">
      <alignment horizontal="center" vertical="center" wrapText="1" readingOrder="1"/>
    </xf>
    <xf numFmtId="0" fontId="13" fillId="8" borderId="25" xfId="0" applyFont="1" applyFill="1" applyBorder="1" applyAlignment="1">
      <alignment horizontal="center" vertical="center" wrapText="1" readingOrder="1"/>
    </xf>
    <xf numFmtId="0" fontId="10" fillId="6" borderId="25" xfId="0" applyFont="1" applyFill="1" applyBorder="1" applyAlignment="1">
      <alignment vertical="top" wrapText="1"/>
    </xf>
    <xf numFmtId="0" fontId="10" fillId="6" borderId="26" xfId="0" applyFont="1" applyFill="1" applyBorder="1" applyAlignment="1">
      <alignment vertical="top" wrapText="1"/>
    </xf>
    <xf numFmtId="4" fontId="10" fillId="0" borderId="22" xfId="1" applyNumberFormat="1" applyFont="1" applyFill="1" applyBorder="1" applyAlignment="1" applyProtection="1">
      <alignment horizontal="center" vertical="center" wrapText="1" readingOrder="1"/>
      <protection locked="0"/>
    </xf>
    <xf numFmtId="39" fontId="10" fillId="0" borderId="32" xfId="1" applyNumberFormat="1" applyFont="1" applyFill="1" applyBorder="1" applyAlignment="1" applyProtection="1">
      <alignment horizontal="center" vertical="center" wrapText="1" readingOrder="1"/>
      <protection locked="0"/>
    </xf>
    <xf numFmtId="39" fontId="10" fillId="0" borderId="21"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7" fillId="9" borderId="0" xfId="0" applyFont="1" applyFill="1" applyAlignment="1">
      <alignment horizontal="left" vertical="center" wrapText="1"/>
    </xf>
    <xf numFmtId="0" fontId="20" fillId="9" borderId="19" xfId="0" applyFont="1" applyFill="1" applyBorder="1" applyAlignment="1" applyProtection="1">
      <alignment horizontal="left" vertical="center" wrapText="1"/>
      <protection locked="0"/>
    </xf>
    <xf numFmtId="0" fontId="20" fillId="9" borderId="19" xfId="0" applyFont="1" applyFill="1" applyBorder="1" applyAlignment="1" applyProtection="1">
      <alignment horizontal="justify" vertical="center" wrapText="1"/>
      <protection locked="0"/>
    </xf>
    <xf numFmtId="39" fontId="10" fillId="0" borderId="24" xfId="1" applyNumberFormat="1" applyFont="1" applyFill="1" applyBorder="1" applyAlignment="1" applyProtection="1">
      <alignment horizontal="center" vertical="center" wrapText="1" readingOrder="1"/>
      <protection locked="0"/>
    </xf>
    <xf numFmtId="39" fontId="10" fillId="0" borderId="25" xfId="1" applyNumberFormat="1" applyFont="1" applyFill="1" applyBorder="1" applyAlignment="1" applyProtection="1">
      <alignment horizontal="center" vertical="center" wrapText="1" readingOrder="1"/>
      <protection locked="0"/>
    </xf>
    <xf numFmtId="10" fontId="10" fillId="7" borderId="25" xfId="2" applyNumberFormat="1" applyFont="1" applyFill="1" applyBorder="1" applyAlignment="1" applyProtection="1">
      <alignment horizontal="center" vertical="center" wrapText="1" readingOrder="1"/>
    </xf>
    <xf numFmtId="10" fontId="10" fillId="7" borderId="26" xfId="2" applyNumberFormat="1" applyFont="1" applyFill="1" applyBorder="1" applyAlignment="1" applyProtection="1">
      <alignment horizontal="center" vertical="center" wrapText="1" readingOrder="1"/>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7" fillId="4" borderId="19" xfId="0" applyFont="1" applyFill="1" applyBorder="1" applyAlignment="1">
      <alignment horizontal="left" vertical="center"/>
    </xf>
    <xf numFmtId="0" fontId="8" fillId="5" borderId="19" xfId="0" applyFont="1" applyFill="1" applyBorder="1" applyAlignment="1">
      <alignment horizontal="left" vertical="center" wrapText="1"/>
    </xf>
    <xf numFmtId="10" fontId="15" fillId="7" borderId="31" xfId="2" applyNumberFormat="1" applyFont="1" applyFill="1" applyBorder="1" applyAlignment="1" applyProtection="1">
      <alignment horizontal="center" vertical="center" wrapText="1" readingOrder="1"/>
      <protection locked="0"/>
    </xf>
    <xf numFmtId="167" fontId="15" fillId="7" borderId="33" xfId="0" applyNumberFormat="1" applyFont="1" applyFill="1" applyBorder="1" applyAlignment="1" applyProtection="1">
      <alignment horizontal="center" vertical="center" wrapText="1" readingOrder="1"/>
      <protection locked="0"/>
    </xf>
    <xf numFmtId="0" fontId="8" fillId="5" borderId="19" xfId="0" applyFont="1" applyFill="1" applyBorder="1" applyAlignment="1">
      <alignment horizontal="left" vertical="center"/>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xdr:from>
      <xdr:col>4</xdr:col>
      <xdr:colOff>104775</xdr:colOff>
      <xdr:row>49</xdr:row>
      <xdr:rowOff>66675</xdr:rowOff>
    </xdr:from>
    <xdr:to>
      <xdr:col>6</xdr:col>
      <xdr:colOff>619125</xdr:colOff>
      <xdr:row>58</xdr:row>
      <xdr:rowOff>166370</xdr:rowOff>
    </xdr:to>
    <xdr:grpSp>
      <xdr:nvGrpSpPr>
        <xdr:cNvPr id="2" name="Grupo 1">
          <a:extLst>
            <a:ext uri="{FF2B5EF4-FFF2-40B4-BE49-F238E27FC236}">
              <a16:creationId xmlns:a16="http://schemas.microsoft.com/office/drawing/2014/main" id="{7355E68F-2626-4D5B-2640-64A777B174E6}"/>
            </a:ext>
          </a:extLst>
        </xdr:cNvPr>
        <xdr:cNvGrpSpPr/>
      </xdr:nvGrpSpPr>
      <xdr:grpSpPr>
        <a:xfrm>
          <a:off x="4181475" y="20964525"/>
          <a:ext cx="2209800" cy="1814195"/>
          <a:chOff x="0" y="0"/>
          <a:chExt cx="2209800" cy="1814195"/>
        </a:xfrm>
      </xdr:grpSpPr>
      <xdr:pic>
        <xdr:nvPicPr>
          <xdr:cNvPr id="4" name="Imagen 3">
            <a:extLst>
              <a:ext uri="{FF2B5EF4-FFF2-40B4-BE49-F238E27FC236}">
                <a16:creationId xmlns:a16="http://schemas.microsoft.com/office/drawing/2014/main" id="{1A9C6113-A1E3-C813-1BBA-114C8BD290FE}"/>
              </a:ext>
            </a:extLst>
          </xdr:cNvPr>
          <xdr:cNvPicPr>
            <a:picLocks noChangeAspect="1"/>
          </xdr:cNvPicPr>
        </xdr:nvPicPr>
        <xdr:blipFill rotWithShape="1">
          <a:blip xmlns:r="http://schemas.openxmlformats.org/officeDocument/2006/relationships" r:embed="rId2" cstate="print">
            <a:clrChange>
              <a:clrFrom>
                <a:srgbClr val="000000"/>
              </a:clrFrom>
              <a:clrTo>
                <a:srgbClr val="000000">
                  <a:alpha val="0"/>
                </a:srgbClr>
              </a:clrTo>
            </a:clrChange>
            <a:extLst>
              <a:ext uri="{28A0092B-C50C-407E-A947-70E740481C1C}">
                <a14:useLocalDpi xmlns:a14="http://schemas.microsoft.com/office/drawing/2010/main" val="0"/>
              </a:ext>
            </a:extLst>
          </a:blip>
          <a:srcRect l="12729" r="20231" b="34077"/>
          <a:stretch/>
        </xdr:blipFill>
        <xdr:spPr bwMode="auto">
          <a:xfrm>
            <a:off x="171450" y="0"/>
            <a:ext cx="1616710" cy="1645920"/>
          </a:xfrm>
          <a:prstGeom prst="rect">
            <a:avLst/>
          </a:prstGeom>
          <a:ln>
            <a:noFill/>
          </a:ln>
          <a:extLst>
            <a:ext uri="{53640926-AAD7-44D8-BBD7-CCE9431645EC}">
              <a14:shadowObscured xmlns:a14="http://schemas.microsoft.com/office/drawing/2010/main"/>
            </a:ext>
          </a:extLst>
        </xdr:spPr>
      </xdr:pic>
      <xdr:pic>
        <xdr:nvPicPr>
          <xdr:cNvPr id="5" name="Imagen 4" descr="Texto&#10;&#10;Descripción generada automáticamente">
            <a:extLst>
              <a:ext uri="{FF2B5EF4-FFF2-40B4-BE49-F238E27FC236}">
                <a16:creationId xmlns:a16="http://schemas.microsoft.com/office/drawing/2014/main" id="{F87FB594-B8FA-CEDD-1B9E-0313CA9FEAA3}"/>
              </a:ext>
            </a:extLst>
          </xdr:cNvPr>
          <xdr:cNvPicPr>
            <a:picLocks noChangeAspect="1"/>
          </xdr:cNvPicPr>
        </xdr:nvPicPr>
        <xdr:blipFill rotWithShape="1">
          <a:blip xmlns:r="http://schemas.openxmlformats.org/officeDocument/2006/relationships" r:embed="rId3" cstate="print">
            <a:clrChange>
              <a:clrFrom>
                <a:srgbClr val="000000"/>
              </a:clrFrom>
              <a:clrTo>
                <a:srgbClr val="000000">
                  <a:alpha val="0"/>
                </a:srgbClr>
              </a:clrTo>
            </a:clrChange>
            <a:extLst>
              <a:ext uri="{28A0092B-C50C-407E-A947-70E740481C1C}">
                <a14:useLocalDpi xmlns:a14="http://schemas.microsoft.com/office/drawing/2010/main" val="0"/>
              </a:ext>
            </a:extLst>
          </a:blip>
          <a:srcRect l="3394" t="61837" r="8010" b="22089"/>
          <a:stretch/>
        </xdr:blipFill>
        <xdr:spPr bwMode="auto">
          <a:xfrm>
            <a:off x="0" y="1362075"/>
            <a:ext cx="2209800" cy="452120"/>
          </a:xfrm>
          <a:prstGeom prst="rect">
            <a:avLst/>
          </a:prstGeom>
          <a:ln>
            <a:noFill/>
          </a:ln>
          <a:extLst>
            <a:ext uri="{53640926-AAD7-44D8-BBD7-CCE9431645EC}">
              <a14:shadowObscured xmlns:a14="http://schemas.microsoft.com/office/drawing/2010/main"/>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calculatedColumnFormula>4553</calculatedColumnFormula>
    </tableColumn>
    <tableColumn id="10" xr3:uid="{00000000-0010-0000-0000-00000A000000}" name="Financiera_x000a_(D)" dataDxfId="19"/>
    <tableColumn id="5" xr3:uid="{00000000-0010-0000-0000-000005000000}" name="Física _x000a_(E)" dataDxfId="18">
      <calculatedColumnFormula>546+4754</calculatedColumnFormula>
    </tableColumn>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calculatedColumnFormula>2476+6</calculatedColumnFormula>
    </tableColumn>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
  <sheetViews>
    <sheetView tabSelected="1" view="pageBreakPreview" zoomScaleNormal="100" zoomScaleSheetLayoutView="100" workbookViewId="0">
      <selection activeCell="B10" sqref="B10:J10"/>
    </sheetView>
  </sheetViews>
  <sheetFormatPr baseColWidth="10" defaultColWidth="11.42578125" defaultRowHeight="15" x14ac:dyDescent="0.25"/>
  <cols>
    <col min="1" max="1" width="23" style="5" customWidth="1"/>
    <col min="2" max="10" width="12.7109375" style="5" customWidth="1"/>
    <col min="11" max="11" width="14.140625" style="5" bestFit="1" customWidth="1"/>
    <col min="12" max="12" width="13.7109375" bestFit="1" customWidth="1"/>
  </cols>
  <sheetData>
    <row r="1" spans="1:11" ht="21.75" thickBot="1" x14ac:dyDescent="0.3">
      <c r="A1" s="16"/>
      <c r="B1" s="53" t="s">
        <v>0</v>
      </c>
      <c r="C1" s="54"/>
      <c r="D1" s="54"/>
      <c r="E1" s="54"/>
      <c r="F1" s="54"/>
      <c r="G1" s="54"/>
      <c r="H1" s="54"/>
      <c r="I1" s="54"/>
      <c r="J1" s="55"/>
      <c r="K1" s="1"/>
    </row>
    <row r="2" spans="1:11" ht="30.75" customHeight="1" thickBot="1" x14ac:dyDescent="0.3">
      <c r="A2" s="17"/>
      <c r="B2" s="56" t="s">
        <v>1</v>
      </c>
      <c r="C2" s="57"/>
      <c r="D2" s="56" t="s">
        <v>2</v>
      </c>
      <c r="E2" s="57"/>
      <c r="F2" s="57"/>
      <c r="G2" s="57"/>
      <c r="H2" s="58"/>
      <c r="I2" s="2" t="s">
        <v>3</v>
      </c>
      <c r="J2" s="3" t="s">
        <v>4</v>
      </c>
      <c r="K2" s="1"/>
    </row>
    <row r="3" spans="1:11" ht="21.75" thickBot="1" x14ac:dyDescent="0.3">
      <c r="A3" s="18"/>
      <c r="B3" s="59" t="s">
        <v>5</v>
      </c>
      <c r="C3" s="60"/>
      <c r="D3" s="59"/>
      <c r="E3" s="60"/>
      <c r="F3" s="60"/>
      <c r="G3" s="60"/>
      <c r="H3" s="61"/>
      <c r="I3" s="19"/>
      <c r="J3" s="20"/>
      <c r="K3" s="1"/>
    </row>
    <row r="4" spans="1:11" x14ac:dyDescent="0.25">
      <c r="A4" s="62"/>
      <c r="B4" s="63"/>
      <c r="C4" s="63"/>
      <c r="D4" s="64"/>
      <c r="E4" s="64"/>
      <c r="F4" s="64"/>
      <c r="G4" s="64"/>
      <c r="H4" s="64"/>
      <c r="I4" s="63"/>
      <c r="J4" s="65"/>
      <c r="K4" s="1"/>
    </row>
    <row r="5" spans="1:11" ht="3" customHeight="1" x14ac:dyDescent="0.25">
      <c r="A5" s="44"/>
      <c r="B5" s="45"/>
      <c r="C5" s="45"/>
      <c r="D5" s="45"/>
      <c r="E5" s="45"/>
      <c r="F5" s="45"/>
      <c r="G5" s="45"/>
      <c r="H5" s="45"/>
      <c r="I5" s="45"/>
      <c r="J5" s="46"/>
      <c r="K5" s="1"/>
    </row>
    <row r="6" spans="1:11" ht="15.75" x14ac:dyDescent="0.25">
      <c r="A6" s="91" t="s">
        <v>6</v>
      </c>
      <c r="B6" s="91"/>
      <c r="C6" s="91"/>
      <c r="D6" s="91"/>
      <c r="E6" s="91"/>
      <c r="F6" s="91"/>
      <c r="G6" s="91"/>
      <c r="H6" s="91"/>
      <c r="I6" s="91"/>
      <c r="J6" s="91"/>
      <c r="K6" s="1"/>
    </row>
    <row r="7" spans="1:11" ht="15.75" x14ac:dyDescent="0.25">
      <c r="A7" s="95" t="s">
        <v>7</v>
      </c>
      <c r="B7" s="95"/>
      <c r="C7" s="95"/>
      <c r="D7" s="95"/>
      <c r="E7" s="95"/>
      <c r="F7" s="95"/>
      <c r="G7" s="95"/>
      <c r="H7" s="95"/>
      <c r="I7" s="95"/>
      <c r="J7" s="95"/>
      <c r="K7" s="1"/>
    </row>
    <row r="8" spans="1:11" s="22" customFormat="1" x14ac:dyDescent="0.25">
      <c r="A8" s="26" t="s">
        <v>8</v>
      </c>
      <c r="B8" s="66" t="s">
        <v>9</v>
      </c>
      <c r="C8" s="66"/>
      <c r="D8" s="66"/>
      <c r="E8" s="66"/>
      <c r="F8" s="66"/>
      <c r="G8" s="66"/>
      <c r="H8" s="66"/>
      <c r="I8" s="66"/>
      <c r="J8" s="66"/>
      <c r="K8" s="21"/>
    </row>
    <row r="9" spans="1:11" s="22" customFormat="1" x14ac:dyDescent="0.25">
      <c r="A9" s="27" t="s">
        <v>10</v>
      </c>
      <c r="B9" s="66" t="s">
        <v>11</v>
      </c>
      <c r="C9" s="66"/>
      <c r="D9" s="66"/>
      <c r="E9" s="66"/>
      <c r="F9" s="66"/>
      <c r="G9" s="66"/>
      <c r="H9" s="66"/>
      <c r="I9" s="66"/>
      <c r="J9" s="66"/>
      <c r="K9" s="21"/>
    </row>
    <row r="10" spans="1:11" s="22" customFormat="1" x14ac:dyDescent="0.25">
      <c r="A10" s="27" t="s">
        <v>12</v>
      </c>
      <c r="B10" s="66" t="s">
        <v>13</v>
      </c>
      <c r="C10" s="66"/>
      <c r="D10" s="66"/>
      <c r="E10" s="66"/>
      <c r="F10" s="66"/>
      <c r="G10" s="66"/>
      <c r="H10" s="66"/>
      <c r="I10" s="66"/>
      <c r="J10" s="66"/>
      <c r="K10" s="21"/>
    </row>
    <row r="11" spans="1:11" s="22" customFormat="1" ht="45" customHeight="1" x14ac:dyDescent="0.25">
      <c r="A11" s="26" t="s">
        <v>14</v>
      </c>
      <c r="B11" s="67" t="s">
        <v>15</v>
      </c>
      <c r="C11" s="67"/>
      <c r="D11" s="67"/>
      <c r="E11" s="67"/>
      <c r="F11" s="67"/>
      <c r="G11" s="67"/>
      <c r="H11" s="67"/>
      <c r="I11" s="67"/>
      <c r="J11" s="67"/>
      <c r="K11" s="23"/>
    </row>
    <row r="12" spans="1:11" s="22" customFormat="1" ht="42.75" customHeight="1" x14ac:dyDescent="0.25">
      <c r="A12" s="26" t="s">
        <v>16</v>
      </c>
      <c r="B12" s="67" t="s">
        <v>17</v>
      </c>
      <c r="C12" s="67"/>
      <c r="D12" s="67"/>
      <c r="E12" s="67"/>
      <c r="F12" s="67"/>
      <c r="G12" s="67"/>
      <c r="H12" s="67"/>
      <c r="I12" s="67"/>
      <c r="J12" s="67"/>
      <c r="K12" s="23"/>
    </row>
    <row r="13" spans="1:11" ht="15.75" x14ac:dyDescent="0.25">
      <c r="A13" s="91" t="s">
        <v>18</v>
      </c>
      <c r="B13" s="91"/>
      <c r="C13" s="91"/>
      <c r="D13" s="91"/>
      <c r="E13" s="91"/>
      <c r="F13" s="91"/>
      <c r="G13" s="91"/>
      <c r="H13" s="91"/>
      <c r="I13" s="91"/>
      <c r="J13" s="91"/>
    </row>
    <row r="14" spans="1:11" ht="27.75" customHeight="1" x14ac:dyDescent="0.25">
      <c r="A14" s="28" t="s">
        <v>19</v>
      </c>
      <c r="B14" s="40">
        <v>3</v>
      </c>
      <c r="C14" s="68" t="str">
        <f>IFERROR(VLOOKUP(B14,'[1]Validacion datos'!A2:B5,2,FALSE),"")</f>
        <v>DESARROLLO PRODUCTIVO</v>
      </c>
      <c r="D14" s="68"/>
      <c r="E14" s="68"/>
      <c r="F14" s="68"/>
      <c r="G14" s="68"/>
      <c r="H14" s="68"/>
      <c r="I14" s="68"/>
      <c r="J14" s="68"/>
    </row>
    <row r="15" spans="1:11" ht="26.25" customHeight="1" x14ac:dyDescent="0.25">
      <c r="A15" s="28" t="s">
        <v>20</v>
      </c>
      <c r="B15" s="96">
        <v>3.3</v>
      </c>
      <c r="C15" s="43" t="str">
        <f>IFERROR(VLOOKUP(B15,'[1]Validacion datos'!A8:B26,2,FALSE),"")</f>
        <v>Competitividad e innovavión en un ambiente favorable a la cooperación y la responsabilidad social</v>
      </c>
      <c r="D15" s="43"/>
      <c r="E15" s="43"/>
      <c r="F15" s="43"/>
      <c r="G15" s="43"/>
      <c r="H15" s="43"/>
      <c r="I15" s="43"/>
      <c r="J15" s="43"/>
    </row>
    <row r="16" spans="1:11" ht="32.25" customHeight="1" x14ac:dyDescent="0.25">
      <c r="A16" s="28" t="s">
        <v>21</v>
      </c>
      <c r="B16" s="97" t="s">
        <v>22</v>
      </c>
      <c r="C16" s="43" t="str">
        <f>IFERROR(VLOOKUP(B16,'[1]Validacion datos'!D8:E64,2,FALSE),"")</f>
        <v>Consolidar un sistema de educación superior de calidad, que responda a las necesidades del desarrollo de la Nación</v>
      </c>
      <c r="D16" s="43"/>
      <c r="E16" s="43"/>
      <c r="F16" s="43"/>
      <c r="G16" s="43"/>
      <c r="H16" s="43"/>
      <c r="I16" s="43"/>
      <c r="J16" s="43"/>
    </row>
    <row r="17" spans="1:12" ht="15.75" x14ac:dyDescent="0.25">
      <c r="A17" s="91" t="s">
        <v>23</v>
      </c>
      <c r="B17" s="91"/>
      <c r="C17" s="91"/>
      <c r="D17" s="91"/>
      <c r="E17" s="91"/>
      <c r="F17" s="91"/>
      <c r="G17" s="91"/>
      <c r="H17" s="91"/>
      <c r="I17" s="91"/>
      <c r="J17" s="91"/>
    </row>
    <row r="18" spans="1:12" ht="29.25" customHeight="1" x14ac:dyDescent="0.25">
      <c r="A18" s="28" t="s">
        <v>24</v>
      </c>
      <c r="B18" s="67" t="s">
        <v>25</v>
      </c>
      <c r="C18" s="67"/>
      <c r="D18" s="67"/>
      <c r="E18" s="67"/>
      <c r="F18" s="67"/>
      <c r="G18" s="67"/>
      <c r="H18" s="67"/>
      <c r="I18" s="67"/>
      <c r="J18" s="67"/>
    </row>
    <row r="19" spans="1:12" ht="72.75" customHeight="1" x14ac:dyDescent="0.25">
      <c r="A19" s="26" t="s">
        <v>26</v>
      </c>
      <c r="B19" s="67" t="s">
        <v>27</v>
      </c>
      <c r="C19" s="67"/>
      <c r="D19" s="67"/>
      <c r="E19" s="67"/>
      <c r="F19" s="67"/>
      <c r="G19" s="67"/>
      <c r="H19" s="67"/>
      <c r="I19" s="67"/>
      <c r="J19" s="67"/>
    </row>
    <row r="20" spans="1:12" ht="26.25" customHeight="1" x14ac:dyDescent="0.25">
      <c r="A20" s="26" t="s">
        <v>28</v>
      </c>
      <c r="B20" s="67" t="s">
        <v>29</v>
      </c>
      <c r="C20" s="67"/>
      <c r="D20" s="67"/>
      <c r="E20" s="67"/>
      <c r="F20" s="67"/>
      <c r="G20" s="67"/>
      <c r="H20" s="67"/>
      <c r="I20" s="67"/>
      <c r="J20" s="67"/>
    </row>
    <row r="21" spans="1:12" ht="69" customHeight="1" x14ac:dyDescent="0.25">
      <c r="A21" s="26" t="s">
        <v>30</v>
      </c>
      <c r="B21" s="67" t="s">
        <v>31</v>
      </c>
      <c r="C21" s="67"/>
      <c r="D21" s="67"/>
      <c r="E21" s="67"/>
      <c r="F21" s="67"/>
      <c r="G21" s="67"/>
      <c r="H21" s="67"/>
      <c r="I21" s="67"/>
      <c r="J21" s="67"/>
      <c r="K21" s="1"/>
    </row>
    <row r="22" spans="1:12" ht="15.75" x14ac:dyDescent="0.25">
      <c r="A22" s="47" t="s">
        <v>32</v>
      </c>
      <c r="B22" s="48"/>
      <c r="C22" s="48"/>
      <c r="D22" s="48"/>
      <c r="E22" s="48"/>
      <c r="F22" s="48"/>
      <c r="G22" s="48"/>
      <c r="H22" s="48"/>
      <c r="I22" s="48"/>
      <c r="J22" s="49"/>
    </row>
    <row r="23" spans="1:12" ht="15.75" x14ac:dyDescent="0.25">
      <c r="A23" s="50" t="s">
        <v>33</v>
      </c>
      <c r="B23" s="51"/>
      <c r="C23" s="51"/>
      <c r="D23" s="51"/>
      <c r="E23" s="51"/>
      <c r="F23" s="51"/>
      <c r="G23" s="51"/>
      <c r="H23" s="51"/>
      <c r="I23" s="51"/>
      <c r="J23" s="52"/>
      <c r="K23" s="1"/>
    </row>
    <row r="24" spans="1:12" ht="15" customHeight="1" x14ac:dyDescent="0.25">
      <c r="A24" s="69" t="s">
        <v>34</v>
      </c>
      <c r="B24" s="70"/>
      <c r="C24" s="71" t="s">
        <v>35</v>
      </c>
      <c r="D24" s="73"/>
      <c r="E24" s="73"/>
      <c r="F24" s="73" t="s">
        <v>36</v>
      </c>
      <c r="G24" s="73"/>
      <c r="H24" s="70"/>
      <c r="I24" s="71" t="s">
        <v>37</v>
      </c>
      <c r="J24" s="72"/>
    </row>
    <row r="25" spans="1:12" x14ac:dyDescent="0.25">
      <c r="A25" s="84">
        <v>595209094</v>
      </c>
      <c r="B25" s="85"/>
      <c r="C25" s="77">
        <v>699988112</v>
      </c>
      <c r="D25" s="78"/>
      <c r="E25" s="79"/>
      <c r="F25" s="80">
        <v>610028368.24000001</v>
      </c>
      <c r="G25" s="78"/>
      <c r="H25" s="79"/>
      <c r="I25" s="86">
        <f>+F25/C25</f>
        <v>0.87148389777225244</v>
      </c>
      <c r="J25" s="87"/>
      <c r="L25" s="31"/>
    </row>
    <row r="26" spans="1:12" ht="15.75" x14ac:dyDescent="0.25">
      <c r="A26" s="50" t="s">
        <v>38</v>
      </c>
      <c r="B26" s="51"/>
      <c r="C26" s="51"/>
      <c r="D26" s="51"/>
      <c r="E26" s="51"/>
      <c r="F26" s="51"/>
      <c r="G26" s="51"/>
      <c r="H26" s="51"/>
      <c r="I26" s="51"/>
      <c r="J26" s="52"/>
      <c r="K26" s="1"/>
    </row>
    <row r="27" spans="1:12" x14ac:dyDescent="0.25">
      <c r="A27" s="4"/>
      <c r="B27"/>
      <c r="C27" s="74" t="s">
        <v>39</v>
      </c>
      <c r="D27" s="75"/>
      <c r="E27" s="74" t="s">
        <v>40</v>
      </c>
      <c r="F27" s="75"/>
      <c r="G27" s="74" t="s">
        <v>41</v>
      </c>
      <c r="H27" s="74"/>
      <c r="I27" s="74" t="s">
        <v>42</v>
      </c>
      <c r="J27" s="76"/>
      <c r="K27" s="1"/>
    </row>
    <row r="28" spans="1:12" ht="38.25" x14ac:dyDescent="0.25">
      <c r="A28" s="6" t="s">
        <v>43</v>
      </c>
      <c r="B28" s="7" t="s">
        <v>44</v>
      </c>
      <c r="C28" s="7" t="s">
        <v>45</v>
      </c>
      <c r="D28" s="7" t="s">
        <v>46</v>
      </c>
      <c r="E28" s="7" t="s">
        <v>47</v>
      </c>
      <c r="F28" s="7" t="s">
        <v>48</v>
      </c>
      <c r="G28" s="7" t="s">
        <v>49</v>
      </c>
      <c r="H28" s="7" t="s">
        <v>50</v>
      </c>
      <c r="I28" s="7" t="s">
        <v>51</v>
      </c>
      <c r="J28" s="8" t="s">
        <v>52</v>
      </c>
      <c r="K28" s="1"/>
    </row>
    <row r="29" spans="1:12" ht="60" x14ac:dyDescent="0.25">
      <c r="A29" s="25" t="s">
        <v>53</v>
      </c>
      <c r="B29" s="24" t="s">
        <v>54</v>
      </c>
      <c r="C29" s="35">
        <v>13324</v>
      </c>
      <c r="D29" s="34">
        <v>379170969</v>
      </c>
      <c r="E29" s="37">
        <f>4553</f>
        <v>4553</v>
      </c>
      <c r="F29" s="34">
        <v>106514325</v>
      </c>
      <c r="G29" s="36">
        <v>4754</v>
      </c>
      <c r="H29" s="34">
        <v>149051678.37</v>
      </c>
      <c r="I29" s="38">
        <f>+Tabla1[[#This Row],[Física 
(E)]]/Tabla1[[#This Row],[Física
(C)]]</f>
        <v>1.0441467164506919</v>
      </c>
      <c r="J29" s="39">
        <f>+Tabla1[[#This Row],[Financiera 
 (F)]]/Tabla1[[#This Row],[Financiera
(D)]]</f>
        <v>1.3993580522619846</v>
      </c>
      <c r="K29" s="1"/>
      <c r="L29" s="30"/>
    </row>
    <row r="30" spans="1:12" x14ac:dyDescent="0.25">
      <c r="A30" s="11"/>
      <c r="B30" s="12"/>
      <c r="C30" s="13"/>
      <c r="D30" s="14"/>
      <c r="E30" s="14"/>
      <c r="F30" s="14"/>
      <c r="G30" s="15"/>
      <c r="H30" s="14"/>
      <c r="I30" s="9"/>
      <c r="J30" s="10"/>
      <c r="K30" s="1"/>
    </row>
    <row r="31" spans="1:12" x14ac:dyDescent="0.25">
      <c r="A31" s="4"/>
      <c r="B31"/>
      <c r="C31" s="74" t="s">
        <v>39</v>
      </c>
      <c r="D31" s="75"/>
      <c r="E31" s="74" t="s">
        <v>40</v>
      </c>
      <c r="F31" s="75"/>
      <c r="G31" s="74" t="s">
        <v>41</v>
      </c>
      <c r="H31" s="74"/>
      <c r="I31" s="74" t="s">
        <v>42</v>
      </c>
      <c r="J31" s="76"/>
      <c r="K31" s="1"/>
    </row>
    <row r="32" spans="1:12" ht="38.25" x14ac:dyDescent="0.25">
      <c r="A32" s="6" t="s">
        <v>43</v>
      </c>
      <c r="B32" s="7" t="s">
        <v>44</v>
      </c>
      <c r="C32" s="7" t="s">
        <v>45</v>
      </c>
      <c r="D32" s="7" t="s">
        <v>46</v>
      </c>
      <c r="E32" s="7" t="s">
        <v>47</v>
      </c>
      <c r="F32" s="7" t="s">
        <v>48</v>
      </c>
      <c r="G32" s="7" t="s">
        <v>49</v>
      </c>
      <c r="H32" s="7" t="s">
        <v>50</v>
      </c>
      <c r="I32" s="7" t="s">
        <v>51</v>
      </c>
      <c r="J32" s="8" t="s">
        <v>52</v>
      </c>
      <c r="K32" s="1"/>
      <c r="L32" s="30"/>
    </row>
    <row r="33" spans="1:12" ht="60" x14ac:dyDescent="0.25">
      <c r="A33" s="25" t="s">
        <v>55</v>
      </c>
      <c r="B33" s="24" t="s">
        <v>56</v>
      </c>
      <c r="C33" s="35">
        <v>7247</v>
      </c>
      <c r="D33" s="34">
        <v>237609340</v>
      </c>
      <c r="E33" s="34">
        <v>2021</v>
      </c>
      <c r="F33" s="34">
        <v>40673761</v>
      </c>
      <c r="G33" s="41">
        <v>1203</v>
      </c>
      <c r="H33" s="34">
        <v>94296952.549999997</v>
      </c>
      <c r="I33" s="9">
        <f>+Tabla13[[#This Row],[Física 
(E)]]/Tabla13[[#This Row],[Física
(C)]]</f>
        <v>0.59524987629886195</v>
      </c>
      <c r="J33" s="10">
        <f>+Tabla13[[#This Row],[Financiera 
 (F)]]/Tabla13[[#This Row],[Financiera
(D)]]</f>
        <v>2.3183730796372628</v>
      </c>
      <c r="K33" s="1"/>
      <c r="L33" s="34"/>
    </row>
    <row r="34" spans="1:12" x14ac:dyDescent="0.25">
      <c r="A34" s="11"/>
      <c r="B34" s="12"/>
      <c r="C34" s="13"/>
      <c r="D34" s="14"/>
      <c r="E34" s="14"/>
      <c r="F34" s="14"/>
      <c r="G34" s="15"/>
      <c r="H34" s="14"/>
      <c r="I34" s="93" t="e">
        <f>+Tabla13[[#This Row],[Física 
(E)]]/Tabla13[[#This Row],[Física
(C)]]</f>
        <v>#DIV/0!</v>
      </c>
      <c r="J34" s="94"/>
      <c r="K34" s="1"/>
      <c r="L34" s="30"/>
    </row>
    <row r="35" spans="1:12" ht="15.75" x14ac:dyDescent="0.25">
      <c r="A35" s="91" t="s">
        <v>57</v>
      </c>
      <c r="B35" s="91"/>
      <c r="C35" s="91"/>
      <c r="D35" s="91"/>
      <c r="E35" s="91"/>
      <c r="F35" s="91"/>
      <c r="G35" s="91"/>
      <c r="H35" s="91"/>
      <c r="I35" s="91"/>
      <c r="J35" s="91"/>
      <c r="K35" s="1"/>
      <c r="L35" s="30"/>
    </row>
    <row r="36" spans="1:12" ht="15.75" x14ac:dyDescent="0.25">
      <c r="A36" s="95" t="s">
        <v>58</v>
      </c>
      <c r="B36" s="95"/>
      <c r="C36" s="95"/>
      <c r="D36" s="95"/>
      <c r="E36" s="95"/>
      <c r="F36" s="95"/>
      <c r="G36" s="95"/>
      <c r="H36" s="95"/>
      <c r="I36" s="95"/>
      <c r="J36" s="95"/>
      <c r="K36" s="1"/>
      <c r="L36" s="30"/>
    </row>
    <row r="37" spans="1:12" ht="25.5" customHeight="1" x14ac:dyDescent="0.25">
      <c r="A37" s="29" t="s">
        <v>59</v>
      </c>
      <c r="B37" s="67" t="s">
        <v>53</v>
      </c>
      <c r="C37" s="67"/>
      <c r="D37" s="67"/>
      <c r="E37" s="67"/>
      <c r="F37" s="67"/>
      <c r="G37" s="67"/>
      <c r="H37" s="67"/>
      <c r="I37" s="67"/>
      <c r="J37" s="67"/>
      <c r="K37" s="1"/>
    </row>
    <row r="38" spans="1:12" ht="61.5" customHeight="1" x14ac:dyDescent="0.25">
      <c r="A38" s="29" t="s">
        <v>60</v>
      </c>
      <c r="B38" s="67" t="s">
        <v>61</v>
      </c>
      <c r="C38" s="67"/>
      <c r="D38" s="67"/>
      <c r="E38" s="67"/>
      <c r="F38" s="67"/>
      <c r="G38" s="67"/>
      <c r="H38" s="67"/>
      <c r="I38" s="67"/>
      <c r="J38" s="67"/>
    </row>
    <row r="39" spans="1:12" ht="52.5" customHeight="1" x14ac:dyDescent="0.25">
      <c r="A39" s="29" t="s">
        <v>62</v>
      </c>
      <c r="B39" s="82" t="s">
        <v>69</v>
      </c>
      <c r="C39" s="82"/>
      <c r="D39" s="82"/>
      <c r="E39" s="82"/>
      <c r="F39" s="82"/>
      <c r="G39" s="82"/>
      <c r="H39" s="82"/>
      <c r="I39" s="82"/>
      <c r="J39" s="82"/>
    </row>
    <row r="40" spans="1:12" ht="75" customHeight="1" x14ac:dyDescent="0.25">
      <c r="A40" s="29" t="s">
        <v>63</v>
      </c>
      <c r="B40" s="83" t="s">
        <v>68</v>
      </c>
      <c r="C40" s="83"/>
      <c r="D40" s="83"/>
      <c r="E40" s="83"/>
      <c r="F40" s="83"/>
      <c r="G40" s="83"/>
      <c r="H40" s="83"/>
      <c r="I40" s="83"/>
      <c r="J40" s="83"/>
    </row>
    <row r="41" spans="1:12" ht="17.25" customHeight="1" x14ac:dyDescent="0.25">
      <c r="A41" s="88"/>
      <c r="B41" s="89"/>
      <c r="C41" s="89"/>
      <c r="D41" s="89"/>
      <c r="E41" s="89"/>
      <c r="F41" s="89"/>
      <c r="G41" s="89"/>
      <c r="H41" s="89"/>
      <c r="I41" s="89"/>
      <c r="J41" s="90"/>
    </row>
    <row r="42" spans="1:12" ht="25.5" customHeight="1" x14ac:dyDescent="0.25">
      <c r="A42" s="29" t="s">
        <v>59</v>
      </c>
      <c r="B42" s="67" t="s">
        <v>55</v>
      </c>
      <c r="C42" s="67"/>
      <c r="D42" s="67"/>
      <c r="E42" s="67"/>
      <c r="F42" s="67"/>
      <c r="G42" s="67"/>
      <c r="H42" s="67"/>
      <c r="I42" s="67"/>
      <c r="J42" s="67"/>
    </row>
    <row r="43" spans="1:12" ht="57.75" customHeight="1" x14ac:dyDescent="0.25">
      <c r="A43" s="29" t="s">
        <v>60</v>
      </c>
      <c r="B43" s="67" t="s">
        <v>64</v>
      </c>
      <c r="C43" s="67"/>
      <c r="D43" s="67"/>
      <c r="E43" s="67"/>
      <c r="F43" s="67"/>
      <c r="G43" s="67"/>
      <c r="H43" s="67"/>
      <c r="I43" s="67"/>
      <c r="J43" s="67"/>
    </row>
    <row r="44" spans="1:12" ht="94.5" customHeight="1" x14ac:dyDescent="0.25">
      <c r="A44" s="29" t="s">
        <v>62</v>
      </c>
      <c r="B44" s="83" t="s">
        <v>70</v>
      </c>
      <c r="C44" s="83"/>
      <c r="D44" s="83"/>
      <c r="E44" s="83"/>
      <c r="F44" s="83"/>
      <c r="G44" s="83"/>
      <c r="H44" s="83"/>
      <c r="I44" s="83"/>
      <c r="J44" s="83"/>
      <c r="K44" s="42"/>
    </row>
    <row r="45" spans="1:12" ht="142.5" customHeight="1" x14ac:dyDescent="0.25">
      <c r="A45" s="29" t="s">
        <v>63</v>
      </c>
      <c r="B45" s="83" t="s">
        <v>72</v>
      </c>
      <c r="C45" s="83"/>
      <c r="D45" s="83"/>
      <c r="E45" s="83"/>
      <c r="F45" s="83"/>
      <c r="G45" s="83"/>
      <c r="H45" s="83"/>
      <c r="I45" s="83"/>
      <c r="J45" s="83"/>
    </row>
    <row r="46" spans="1:12" ht="15.75" x14ac:dyDescent="0.25">
      <c r="A46" s="91" t="s">
        <v>65</v>
      </c>
      <c r="B46" s="91"/>
      <c r="C46" s="91"/>
      <c r="D46" s="91"/>
      <c r="E46" s="91"/>
      <c r="F46" s="91"/>
      <c r="G46" s="91"/>
      <c r="H46" s="91"/>
      <c r="I46" s="91"/>
      <c r="J46" s="91"/>
    </row>
    <row r="47" spans="1:12" ht="15.75" x14ac:dyDescent="0.25">
      <c r="A47" s="92" t="s">
        <v>66</v>
      </c>
      <c r="B47" s="92"/>
      <c r="C47" s="92"/>
      <c r="D47" s="92"/>
      <c r="E47" s="92"/>
      <c r="F47" s="92"/>
      <c r="G47" s="92"/>
      <c r="H47" s="92"/>
      <c r="I47" s="92"/>
      <c r="J47" s="92"/>
      <c r="K47" s="1"/>
    </row>
    <row r="48" spans="1:12" ht="97.5" customHeight="1" x14ac:dyDescent="0.25">
      <c r="A48" s="83" t="s">
        <v>71</v>
      </c>
      <c r="B48" s="83"/>
      <c r="C48" s="83"/>
      <c r="D48" s="83"/>
      <c r="E48" s="83"/>
      <c r="F48" s="83"/>
      <c r="G48" s="83"/>
      <c r="H48" s="83"/>
      <c r="I48" s="83"/>
      <c r="J48" s="83"/>
    </row>
    <row r="49" spans="1:10" ht="27.75" customHeight="1" x14ac:dyDescent="0.25">
      <c r="A49" s="32"/>
      <c r="B49" s="32"/>
      <c r="C49" s="32"/>
      <c r="D49" s="32"/>
      <c r="E49" s="32"/>
      <c r="F49" s="32"/>
      <c r="G49" s="32"/>
      <c r="H49" s="32"/>
      <c r="I49" s="32"/>
      <c r="J49" s="32"/>
    </row>
    <row r="50" spans="1:10" x14ac:dyDescent="0.25">
      <c r="A50" s="81" t="s">
        <v>67</v>
      </c>
      <c r="B50" s="81"/>
      <c r="C50" s="81"/>
      <c r="D50" s="81"/>
      <c r="E50" s="81"/>
      <c r="F50" s="81"/>
      <c r="G50" s="81"/>
      <c r="H50" s="81"/>
      <c r="I50" s="81"/>
      <c r="J50" s="81"/>
    </row>
    <row r="51" spans="1:10" x14ac:dyDescent="0.25">
      <c r="A51" s="33"/>
      <c r="B51" s="33"/>
      <c r="C51" s="33"/>
      <c r="D51" s="33"/>
      <c r="E51" s="33"/>
      <c r="F51" s="33"/>
      <c r="G51" s="33"/>
      <c r="H51" s="33"/>
      <c r="I51" s="33"/>
      <c r="J51" s="33"/>
    </row>
    <row r="52" spans="1:10" x14ac:dyDescent="0.25">
      <c r="A52" s="33"/>
      <c r="B52" s="33"/>
      <c r="C52" s="33"/>
      <c r="D52" s="33"/>
      <c r="E52" s="33"/>
      <c r="F52" s="33"/>
      <c r="G52" s="33"/>
      <c r="H52" s="33"/>
      <c r="I52" s="33"/>
      <c r="J52" s="33"/>
    </row>
    <row r="53" spans="1:10" x14ac:dyDescent="0.25">
      <c r="A53" s="33"/>
      <c r="B53" s="33"/>
      <c r="C53" s="33"/>
      <c r="D53" s="33"/>
      <c r="E53" s="33"/>
      <c r="F53" s="33"/>
      <c r="G53" s="33"/>
      <c r="H53" s="33"/>
      <c r="I53" s="33"/>
      <c r="J53" s="33"/>
    </row>
    <row r="54" spans="1:10" x14ac:dyDescent="0.25">
      <c r="A54" s="33"/>
      <c r="B54" s="33"/>
      <c r="C54" s="33"/>
      <c r="D54" s="33"/>
      <c r="E54" s="33"/>
      <c r="F54" s="33"/>
      <c r="G54" s="33"/>
      <c r="H54" s="33"/>
      <c r="I54" s="33"/>
      <c r="J54" s="33"/>
    </row>
    <row r="55" spans="1:10" x14ac:dyDescent="0.25">
      <c r="A55" s="33"/>
      <c r="B55" s="33"/>
      <c r="C55" s="33"/>
      <c r="D55" s="33"/>
      <c r="E55" s="33"/>
      <c r="F55" s="33"/>
      <c r="G55" s="33"/>
      <c r="H55" s="33"/>
      <c r="I55" s="33"/>
      <c r="J55" s="33"/>
    </row>
    <row r="56" spans="1:10" x14ac:dyDescent="0.25">
      <c r="A56" s="33"/>
      <c r="B56" s="33"/>
      <c r="C56" s="33"/>
      <c r="D56" s="33"/>
      <c r="E56" s="33"/>
      <c r="F56" s="33"/>
      <c r="G56" s="33"/>
      <c r="H56" s="33"/>
      <c r="I56" s="33"/>
      <c r="J56" s="33"/>
    </row>
    <row r="57" spans="1:10" x14ac:dyDescent="0.25">
      <c r="A57" s="33"/>
      <c r="B57" s="33"/>
      <c r="C57" s="33"/>
      <c r="D57" s="33"/>
      <c r="E57" s="33"/>
      <c r="F57" s="33"/>
      <c r="G57" s="33"/>
      <c r="H57" s="33"/>
      <c r="I57" s="33"/>
      <c r="J57" s="33"/>
    </row>
    <row r="58" spans="1:10" x14ac:dyDescent="0.25">
      <c r="A58" s="33"/>
      <c r="B58" s="33"/>
      <c r="C58" s="33"/>
      <c r="D58" s="33"/>
      <c r="E58" s="33"/>
      <c r="F58" s="33"/>
      <c r="G58" s="33"/>
      <c r="H58" s="33"/>
      <c r="I58" s="33"/>
      <c r="J58" s="33"/>
    </row>
    <row r="59" spans="1:10" x14ac:dyDescent="0.25">
      <c r="A59" s="33"/>
      <c r="B59" s="33"/>
      <c r="C59" s="33"/>
      <c r="D59" s="33"/>
      <c r="E59" s="33"/>
      <c r="F59" s="33"/>
      <c r="G59" s="33"/>
      <c r="H59" s="33"/>
      <c r="I59" s="33"/>
      <c r="J59" s="33"/>
    </row>
    <row r="60" spans="1:10" x14ac:dyDescent="0.25">
      <c r="A60" s="33"/>
      <c r="B60" s="33"/>
      <c r="C60" s="33"/>
      <c r="D60" s="33"/>
      <c r="E60" s="33"/>
      <c r="F60" s="33"/>
      <c r="G60" s="33"/>
      <c r="H60" s="33"/>
      <c r="I60" s="33"/>
      <c r="J60" s="33"/>
    </row>
  </sheetData>
  <mergeCells count="57">
    <mergeCell ref="B43:J43"/>
    <mergeCell ref="B44:J44"/>
    <mergeCell ref="B45:J45"/>
    <mergeCell ref="A41:J41"/>
    <mergeCell ref="C31:D31"/>
    <mergeCell ref="E31:F31"/>
    <mergeCell ref="G31:H31"/>
    <mergeCell ref="I31:J31"/>
    <mergeCell ref="B42:J42"/>
    <mergeCell ref="A46:J46"/>
    <mergeCell ref="A47:J47"/>
    <mergeCell ref="A48:J48"/>
    <mergeCell ref="A50:J50"/>
    <mergeCell ref="B9:J9"/>
    <mergeCell ref="B10:J10"/>
    <mergeCell ref="B21:J21"/>
    <mergeCell ref="A35:J35"/>
    <mergeCell ref="A36:J36"/>
    <mergeCell ref="B37:J37"/>
    <mergeCell ref="B38:J38"/>
    <mergeCell ref="B39:J39"/>
    <mergeCell ref="B40:J40"/>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32:H34 L33 H28:H30" xr:uid="{00000000-0002-0000-0000-000000000000}"/>
    <dataValidation allowBlank="1" showInputMessage="1" showErrorMessage="1" prompt="Meta alcanzada en el trimestre" sqref="G28:G30 G32:G34" xr:uid="{00000000-0002-0000-0000-000001000000}"/>
    <dataValidation allowBlank="1" showInputMessage="1" showErrorMessage="1" prompt="Monto presupuestado para el producto" sqref="D28:D30 F32 E29:F30 D32:D34 F28 E33:F34" xr:uid="{00000000-0002-0000-0000-000002000000}"/>
    <dataValidation allowBlank="1" showInputMessage="1" showErrorMessage="1" prompt="Meta anual del indicador" sqref="E28 C28:C30 E32 C32:C34"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A49 B49: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4" top="0.48" bottom="0.75" header="0.3" footer="0.3"/>
  <pageSetup scale="70" orientation="portrait" r:id="rId1"/>
  <ignoredErrors>
    <ignoredError sqref="G34 G29 G33:I33" calculatedColumn="1"/>
    <ignoredError sqref="J33 I29:J29 E29" unlockedFormula="1"/>
  </ignoredErrors>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Vanessa Helen Rodríguez</cp:lastModifiedBy>
  <cp:revision/>
  <cp:lastPrinted>2023-01-16T19:09:50Z</cp:lastPrinted>
  <dcterms:created xsi:type="dcterms:W3CDTF">2021-03-22T15:50:10Z</dcterms:created>
  <dcterms:modified xsi:type="dcterms:W3CDTF">2023-01-16T19:11:10Z</dcterms:modified>
  <cp:category/>
  <cp:contentStatus/>
</cp:coreProperties>
</file>