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martinez.ADMINISTRATIVOS\Documents\VICERRECTORIA PLANIFICACION ITLA\Presupuesto Gral\Presupuesto 2022\"/>
    </mc:Choice>
  </mc:AlternateContent>
  <bookViews>
    <workbookView xWindow="0" yWindow="3000" windowWidth="28800" windowHeight="12285"/>
  </bookViews>
  <sheets>
    <sheet name="Hoja1" sheetId="1" r:id="rId1"/>
  </sheets>
  <externalReferences>
    <externalReference r:id="rId2"/>
  </externalReferences>
  <definedNames>
    <definedName name="_xlnm.Print_Area" localSheetId="0">Hoja1!$A$1:$J$50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33" i="1" l="1"/>
  <c r="J29" i="1"/>
  <c r="I29" i="1"/>
  <c r="I33" i="1"/>
  <c r="C16" i="1" l="1"/>
  <c r="C15" i="1"/>
  <c r="C14" i="1"/>
</calcChain>
</file>

<file path=xl/sharedStrings.xml><?xml version="1.0" encoding="utf-8"?>
<sst xmlns="http://schemas.openxmlformats.org/spreadsheetml/2006/main" count="93" uniqueCount="73">
  <si>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</si>
  <si>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</si>
  <si>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</si>
  <si>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</si>
  <si>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</si>
  <si>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</si>
  <si>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</si>
  <si>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</si>
  <si>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</si>
  <si>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</si>
  <si>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</si>
  <si>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</si>
  <si>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</si>
  <si>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</si>
  <si>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</si>
  <si>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</si>
  <si>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</si>
  <si>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</si>
  <si>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</si>
  <si>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</si>
  <si>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</si>
  <si>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</si>
  <si>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</si>
  <si>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</si>
  <si>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</si>
  <si>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</si>
  <si>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</si>
  <si>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</si>
  <si>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</si>
  <si>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</si>
  <si>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</si>
  <si>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</si>
  <si>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</si>
  <si>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</si>
  <si>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</si>
  <si>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</si>
  <si>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</si>
  <si>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</si>
  <si>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</si>
  <si>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</si>
  <si>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</si>
  <si>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</si>
  <si>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</si>
  <si>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</si>
  <si>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</si>
  <si>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</si>
  <si>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</si>
  <si>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</si>
  <si>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</si>
  <si>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</si>
  <si>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</si>
  <si>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</si>
  <si>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</si>
  <si>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</si>
  <si>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</si>
  <si>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</si>
  <si>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</si>
  <si>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</si>
  <si>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</si>
  <si>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</si>
  <si>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</si>
  <si>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</si>
  <si>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</si>
  <si>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</si>
  <si>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</si>
  <si>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</si>
  <si>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</si>
  <si>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</si>
  <si>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 xml:space="preserve">De la meta propuesta para el Trimestre Abril - Junio fue de 4,520 matriculados, de  lo cual se logro en un 107.62%  de lo programado. Lo anterior se logró con un monto presupuestario de RD$ 89,770,822.41 de los RD$ 82,442,911.00 programados, lo que representa un 108.89% de los recursos financieros asignados. </t>
  </si>
  <si>
    <t xml:space="preserve">De la meta propuesta para el Trimestre Abril - Junio fue de 771 egresados de educación continua, de  lo cual se logro en un 57.15%  de lo programado. Lo anterior se logró con un monto presupuestario de RD$ 50,687,785.80 de los RD$ 61,992,550.00 programados, lo que representa un 81.76% de los recursos financieros asignados. </t>
  </si>
  <si>
    <t>Para este producto se sobrepaso la meta física programada en un 107.62% debido a las campañas de aumento de matricula en educación técnica superior. En relación a la ejecución financiera la misma fue lograda en un 108.89% está variación se debió a que en el 1er trimestre no se realizaron todos los pagos correspondientes a los docentes por hora; teniendo que realizar los pagos pendientes en el 2do trimestre ocasionando una ejecución por encima de lo programado.</t>
  </si>
  <si>
    <t>Para este producto solo se logro de la producción física programa en un 57.15% debido a que la institución tenia previsto lanzar la convocatoria del programa de Puntos Tecnológicos '' Este proyecto es una iniciativa de la Institución, que tiene como objetivo crear diferentes “Puntos Tecnológicos”, en distintas provincias del país que permitan a los jóvenes el acceso a una oferta formativa innovadora, de acuerdo a la demanda de la industria nacional e internacional que contribuya a la reducción de la brecha digital en el país. La meta para esta tercera etapa es formar 2,500 jóvenes''. Debido a los cambios en el inicio del proyecto que se cambio para realizarse en el T03, no se pudo lograr la meta. 
En relación a la ejecución financiera la misma fue lograda en un 81.76% debido procesos de compras que no se concluyeron dentro del trimestre para el cual fueron programados. La contratación de docentes por horas previstos para el proyecto de puntos tecnológicos no se realizo en vista de que el proyecto estaría iniciando para el T03.</t>
  </si>
  <si>
    <t>Para el  siguiente trimestre iniciaran docencia los 2,500 beneficiarios del proyecto de puntos tecnológicos. Para el cual hemos realizado los ajustes necesarios en la programación físico - financiera correspondiente al producto 6788. 
En educación superior la matricula se mantendrá estable para el siguiente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</si>
</sst>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66" fontId="15" fillId="0" borderId="26" xfId="0" applyNumberFormat="1" applyFont="1" applyBorder="1" applyAlignment="1" applyProtection="1">
      <alignment horizontal="center" vertical="center" wrapText="1" readingOrder="1"/>
      <protection locked="0"/>
    </xf>
    <xf numFmtId="165" fontId="15" fillId="0" borderId="26" xfId="0" applyNumberFormat="1" applyFont="1" applyBorder="1" applyAlignment="1" applyProtection="1">
      <alignment horizontal="center" vertical="center" wrapText="1"/>
      <protection locked="0"/>
    </xf>
    <xf numFmtId="10" fontId="15" fillId="7" borderId="26" xfId="2" applyNumberFormat="1" applyFont="1" applyFill="1" applyBorder="1" applyAlignment="1" applyProtection="1">
      <alignment horizontal="center" vertical="center" wrapText="1" readingOrder="1"/>
      <protection locked="0"/>
    </xf>
    <xf numFmtId="167"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5"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readingOrder="1"/>
      <protection locked="0"/>
    </xf>
    <xf numFmtId="165"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165" fontId="22" fillId="0" borderId="26" xfId="0" applyNumberFormat="1" applyFont="1" applyBorder="1" applyAlignment="1" applyProtection="1">
      <alignment horizontal="center" vertical="center" wrapText="1" readingOrder="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ont="1" applyFill="1" applyBorder="1" applyAlignment="1">
      <alignment horizontal="center" vertical="center" wrapText="1"/>
    </xf>
    <xf numFmtId="0" fontId="0" fillId="6" borderId="19" xfId="0" applyFont="1" applyFill="1" applyBorder="1" applyAlignment="1">
      <alignment horizontal="center" vertical="center"/>
    </xf>
    <xf numFmtId="0" fontId="0" fillId="0" borderId="19" xfId="0" applyFont="1"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0" fontId="20" fillId="0" borderId="20" xfId="0" applyFont="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3" xfId="0" applyFont="1" applyFill="1" applyBorder="1" applyAlignment="1" applyProtection="1">
      <alignment horizontal="left" vertical="center" wrapText="1"/>
      <protection locked="0"/>
    </xf>
    <xf numFmtId="0" fontId="20" fillId="0" borderId="34" xfId="0" applyFont="1" applyFill="1" applyBorder="1" applyAlignment="1" applyProtection="1">
      <alignment horizontal="left" vertical="center" wrapText="1"/>
      <protection locked="0"/>
    </xf>
    <xf numFmtId="0" fontId="20" fillId="0" borderId="35"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ont="1" applyFill="1" applyBorder="1" applyAlignment="1">
      <alignment horizontal="center" vertical="center" wrapText="1"/>
    </xf>
    <xf numFmtId="39" fontId="0" fillId="0" borderId="0" xfId="0" applyNumberFormat="1"/>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+Tabla1[[#This Row],[Física 
(E)]]/Tabla1[[#This Row],[Física
(C)]]</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32:J34"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+Tabla13[[#This Row],[Física 
(E)]]/Tabla13[[#This Row],[Física
(C)]]</calculatedColumnFormula>
    </tableColumn>
    <tableColumn id="8"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topLeftCell="A39" zoomScaleNormal="100" workbookViewId="0">
      <selection activeCell="B45" sqref="B45:J45"/>
    </sheetView>
  </sheetViews>
  <sheetFormatPr baseColWidth="10" defaultRowHeight="15" x14ac:dyDescent="0.25"/>
  <cols>
    <col min="1" max="1" width="23" style="5" customWidth="1"/>
    <col min="2" max="10" width="12.7109375" style="5" customWidth="1"/>
    <col min="11" max="11" width="12.5703125" style="5" bestFit="1" customWidth="1"/>
    <col min="12" max="12" width="13.7109375" bestFit="1" customWidth="1"/>
  </cols>
  <sheetData>
    <row r="1" spans="1:11" ht="21.75" thickBot="1" x14ac:dyDescent="0.3">
      <c r="A1" s="18"/>
      <c r="B1" s="76" t="s">
        <v>51</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2"/>
      <c r="J3" s="23"/>
      <c r="K3" s="1"/>
    </row>
    <row r="4" spans="1:11" x14ac:dyDescent="0.25">
      <c r="A4" s="86"/>
      <c r="B4" s="87"/>
      <c r="C4" s="87"/>
      <c r="D4" s="88"/>
      <c r="E4" s="88"/>
      <c r="F4" s="88"/>
      <c r="G4" s="88"/>
      <c r="H4" s="88"/>
      <c r="I4" s="87"/>
      <c r="J4" s="89"/>
      <c r="K4" s="1"/>
    </row>
    <row r="5" spans="1:11" ht="3" customHeight="1" x14ac:dyDescent="0.25">
      <c r="A5" s="73"/>
      <c r="B5" s="74"/>
      <c r="C5" s="74"/>
      <c r="D5" s="74"/>
      <c r="E5" s="74"/>
      <c r="F5" s="74"/>
      <c r="G5" s="74"/>
      <c r="H5" s="74"/>
      <c r="I5" s="74"/>
      <c r="J5" s="75"/>
      <c r="K5" s="1"/>
    </row>
    <row r="6" spans="1:11" ht="15.75" x14ac:dyDescent="0.25">
      <c r="A6" s="46" t="s">
        <v>5</v>
      </c>
      <c r="B6" s="47"/>
      <c r="C6" s="47"/>
      <c r="D6" s="47"/>
      <c r="E6" s="47"/>
      <c r="F6" s="47"/>
      <c r="G6" s="47"/>
      <c r="H6" s="47"/>
      <c r="I6" s="47"/>
      <c r="J6" s="48"/>
      <c r="K6" s="1"/>
    </row>
    <row r="7" spans="1:11" ht="15.75" x14ac:dyDescent="0.25">
      <c r="A7" s="57" t="s">
        <v>6</v>
      </c>
      <c r="B7" s="58"/>
      <c r="C7" s="58"/>
      <c r="D7" s="58"/>
      <c r="E7" s="58"/>
      <c r="F7" s="58"/>
      <c r="G7" s="58"/>
      <c r="H7" s="58"/>
      <c r="I7" s="58"/>
      <c r="J7" s="59"/>
      <c r="K7" s="1"/>
    </row>
    <row r="8" spans="1:11" s="25" customFormat="1" x14ac:dyDescent="0.25">
      <c r="A8" s="33" t="s">
        <v>7</v>
      </c>
      <c r="B8" s="56" t="s">
        <v>52</v>
      </c>
      <c r="C8" s="56"/>
      <c r="D8" s="56"/>
      <c r="E8" s="56"/>
      <c r="F8" s="56"/>
      <c r="G8" s="56"/>
      <c r="H8" s="56"/>
      <c r="I8" s="56"/>
      <c r="J8" s="56"/>
      <c r="K8" s="24"/>
    </row>
    <row r="9" spans="1:11" s="25" customFormat="1" x14ac:dyDescent="0.25">
      <c r="A9" s="34" t="s">
        <v>36</v>
      </c>
      <c r="B9" s="56" t="s">
        <v>53</v>
      </c>
      <c r="C9" s="56"/>
      <c r="D9" s="56"/>
      <c r="E9" s="56"/>
      <c r="F9" s="56"/>
      <c r="G9" s="56"/>
      <c r="H9" s="56"/>
      <c r="I9" s="56"/>
      <c r="J9" s="56"/>
      <c r="K9" s="24"/>
    </row>
    <row r="10" spans="1:11" s="25" customFormat="1" x14ac:dyDescent="0.25">
      <c r="A10" s="34" t="s">
        <v>37</v>
      </c>
      <c r="B10" s="56" t="s">
        <v>54</v>
      </c>
      <c r="C10" s="56"/>
      <c r="D10" s="56"/>
      <c r="E10" s="56"/>
      <c r="F10" s="56"/>
      <c r="G10" s="56"/>
      <c r="H10" s="56"/>
      <c r="I10" s="56"/>
      <c r="J10" s="56"/>
      <c r="K10" s="24"/>
    </row>
    <row r="11" spans="1:11" s="25" customFormat="1" ht="45" customHeight="1" x14ac:dyDescent="0.25">
      <c r="A11" s="33" t="s">
        <v>8</v>
      </c>
      <c r="B11" s="38" t="s">
        <v>55</v>
      </c>
      <c r="C11" s="38"/>
      <c r="D11" s="38"/>
      <c r="E11" s="38"/>
      <c r="F11" s="38"/>
      <c r="G11" s="38"/>
      <c r="H11" s="38"/>
      <c r="I11" s="38"/>
      <c r="J11" s="38"/>
      <c r="K11" s="26"/>
    </row>
    <row r="12" spans="1:11" s="25" customFormat="1" ht="42.75" customHeight="1" x14ac:dyDescent="0.25">
      <c r="A12" s="33" t="s">
        <v>9</v>
      </c>
      <c r="B12" s="38" t="s">
        <v>56</v>
      </c>
      <c r="C12" s="38"/>
      <c r="D12" s="38"/>
      <c r="E12" s="38"/>
      <c r="F12" s="38"/>
      <c r="G12" s="38"/>
      <c r="H12" s="38"/>
      <c r="I12" s="38"/>
      <c r="J12" s="38"/>
      <c r="K12" s="26"/>
    </row>
    <row r="13" spans="1:11" ht="15.75" x14ac:dyDescent="0.25">
      <c r="A13" s="46" t="s">
        <v>10</v>
      </c>
      <c r="B13" s="47"/>
      <c r="C13" s="47"/>
      <c r="D13" s="47"/>
      <c r="E13" s="47"/>
      <c r="F13" s="47"/>
      <c r="G13" s="47"/>
      <c r="H13" s="47"/>
      <c r="I13" s="47"/>
      <c r="J13" s="48"/>
    </row>
    <row r="14" spans="1:11" ht="27.75" customHeight="1" x14ac:dyDescent="0.25">
      <c r="A14" s="35" t="s">
        <v>11</v>
      </c>
      <c r="B14" s="30">
        <v>3</v>
      </c>
      <c r="C14" s="90" t="str">
        <f>IFERROR(VLOOKUP(B14,'[1]Validacion datos'!A2:B5,2,FALSE),"")</f>
        <v>DESARROLLO PRODUCTIVO</v>
      </c>
      <c r="D14" s="90"/>
      <c r="E14" s="90"/>
      <c r="F14" s="90"/>
      <c r="G14" s="90"/>
      <c r="H14" s="90"/>
      <c r="I14" s="90"/>
      <c r="J14" s="90"/>
    </row>
    <row r="15" spans="1:11" ht="26.25" customHeight="1" x14ac:dyDescent="0.25">
      <c r="A15" s="35" t="s">
        <v>12</v>
      </c>
      <c r="B15" s="31">
        <v>3.3</v>
      </c>
      <c r="C15" s="72" t="str">
        <f>IFERROR(VLOOKUP(B15,'[1]Validacion datos'!A8:B26,2,FALSE),"")</f>
        <v>Competitividad e innovavión en un ambiente favorable a la cooperación y la responsabilidad social</v>
      </c>
      <c r="D15" s="72"/>
      <c r="E15" s="72"/>
      <c r="F15" s="72"/>
      <c r="G15" s="72"/>
      <c r="H15" s="72"/>
      <c r="I15" s="72"/>
      <c r="J15" s="72"/>
    </row>
    <row r="16" spans="1:11" ht="32.25" customHeight="1" x14ac:dyDescent="0.25">
      <c r="A16" s="35" t="s">
        <v>13</v>
      </c>
      <c r="B16" s="32" t="s">
        <v>57</v>
      </c>
      <c r="C16" s="72" t="str">
        <f>IFERROR(VLOOKUP(B16,'[1]Validacion datos'!D8:E64,2,FALSE),"")</f>
        <v>Consolidar un sistema de educación superior de calidad, que responda a las necesidades del desarrollo de la Nación</v>
      </c>
      <c r="D16" s="72"/>
      <c r="E16" s="72"/>
      <c r="F16" s="72"/>
      <c r="G16" s="72"/>
      <c r="H16" s="72"/>
      <c r="I16" s="72"/>
      <c r="J16" s="72"/>
    </row>
    <row r="17" spans="1:12" ht="15.75" x14ac:dyDescent="0.25">
      <c r="A17" s="46" t="s">
        <v>14</v>
      </c>
      <c r="B17" s="47"/>
      <c r="C17" s="47"/>
      <c r="D17" s="47"/>
      <c r="E17" s="47"/>
      <c r="F17" s="47"/>
      <c r="G17" s="47"/>
      <c r="H17" s="47"/>
      <c r="I17" s="47"/>
      <c r="J17" s="48"/>
    </row>
    <row r="18" spans="1:12" ht="29.25" customHeight="1" x14ac:dyDescent="0.25">
      <c r="A18" s="35" t="s">
        <v>15</v>
      </c>
      <c r="B18" s="38" t="s">
        <v>58</v>
      </c>
      <c r="C18" s="38"/>
      <c r="D18" s="38"/>
      <c r="E18" s="38"/>
      <c r="F18" s="38"/>
      <c r="G18" s="38"/>
      <c r="H18" s="38"/>
      <c r="I18" s="38"/>
      <c r="J18" s="38"/>
    </row>
    <row r="19" spans="1:12" ht="72.75" customHeight="1" x14ac:dyDescent="0.25">
      <c r="A19" s="33" t="s">
        <v>16</v>
      </c>
      <c r="B19" s="38" t="s">
        <v>59</v>
      </c>
      <c r="C19" s="38"/>
      <c r="D19" s="38"/>
      <c r="E19" s="38"/>
      <c r="F19" s="38"/>
      <c r="G19" s="38"/>
      <c r="H19" s="38"/>
      <c r="I19" s="38"/>
      <c r="J19" s="38"/>
    </row>
    <row r="20" spans="1:12" ht="26.25" customHeight="1" x14ac:dyDescent="0.25">
      <c r="A20" s="33" t="s">
        <v>17</v>
      </c>
      <c r="B20" s="38" t="s">
        <v>60</v>
      </c>
      <c r="C20" s="38"/>
      <c r="D20" s="38"/>
      <c r="E20" s="38"/>
      <c r="F20" s="38"/>
      <c r="G20" s="38"/>
      <c r="H20" s="38"/>
      <c r="I20" s="38"/>
      <c r="J20" s="38"/>
    </row>
    <row r="21" spans="1:12" ht="69" customHeight="1" x14ac:dyDescent="0.25">
      <c r="A21" s="33" t="s">
        <v>38</v>
      </c>
      <c r="B21" s="38" t="s">
        <v>67</v>
      </c>
      <c r="C21" s="38"/>
      <c r="D21" s="38"/>
      <c r="E21" s="38"/>
      <c r="F21" s="38"/>
      <c r="G21" s="38"/>
      <c r="H21" s="38"/>
      <c r="I21" s="38"/>
      <c r="J21" s="38"/>
      <c r="K21" s="1"/>
    </row>
    <row r="22" spans="1:12" ht="15.75" x14ac:dyDescent="0.25">
      <c r="A22" s="46" t="s">
        <v>18</v>
      </c>
      <c r="B22" s="47"/>
      <c r="C22" s="47"/>
      <c r="D22" s="47"/>
      <c r="E22" s="47"/>
      <c r="F22" s="47"/>
      <c r="G22" s="47"/>
      <c r="H22" s="47"/>
      <c r="I22" s="47"/>
      <c r="J22" s="48"/>
    </row>
    <row r="23" spans="1:12" ht="15.75" x14ac:dyDescent="0.25">
      <c r="A23" s="57" t="s">
        <v>19</v>
      </c>
      <c r="B23" s="58"/>
      <c r="C23" s="58"/>
      <c r="D23" s="58"/>
      <c r="E23" s="58"/>
      <c r="F23" s="58"/>
      <c r="G23" s="58"/>
      <c r="H23" s="58"/>
      <c r="I23" s="58"/>
      <c r="J23" s="59"/>
      <c r="K23" s="1"/>
    </row>
    <row r="24" spans="1:12" ht="15" customHeight="1" x14ac:dyDescent="0.25">
      <c r="A24" s="67" t="s">
        <v>20</v>
      </c>
      <c r="B24" s="68"/>
      <c r="C24" s="69" t="s">
        <v>21</v>
      </c>
      <c r="D24" s="71"/>
      <c r="E24" s="71"/>
      <c r="F24" s="71" t="s">
        <v>22</v>
      </c>
      <c r="G24" s="71"/>
      <c r="H24" s="68"/>
      <c r="I24" s="69" t="s">
        <v>23</v>
      </c>
      <c r="J24" s="70"/>
    </row>
    <row r="25" spans="1:12" x14ac:dyDescent="0.25">
      <c r="A25" s="60">
        <v>595209094</v>
      </c>
      <c r="B25" s="61"/>
      <c r="C25" s="64">
        <v>647209094</v>
      </c>
      <c r="D25" s="65"/>
      <c r="E25" s="66"/>
      <c r="F25" s="64">
        <v>238200846.12</v>
      </c>
      <c r="G25" s="65"/>
      <c r="H25" s="66"/>
      <c r="I25" s="62">
        <f>+F25/C25</f>
        <v>0.36804310744125607</v>
      </c>
      <c r="J25" s="63"/>
      <c r="L25" s="91"/>
    </row>
    <row r="26" spans="1:12" ht="15.75" x14ac:dyDescent="0.25">
      <c r="A26" s="57" t="s">
        <v>24</v>
      </c>
      <c r="B26" s="58"/>
      <c r="C26" s="58"/>
      <c r="D26" s="58"/>
      <c r="E26" s="58"/>
      <c r="F26" s="58"/>
      <c r="G26" s="58"/>
      <c r="H26" s="58"/>
      <c r="I26" s="58"/>
      <c r="J26" s="59"/>
      <c r="K26" s="1"/>
    </row>
    <row r="27" spans="1:12" x14ac:dyDescent="0.25">
      <c r="A27" s="4"/>
      <c r="B27"/>
      <c r="C27" s="43" t="s">
        <v>50</v>
      </c>
      <c r="D27" s="44"/>
      <c r="E27" s="43" t="s">
        <v>48</v>
      </c>
      <c r="F27" s="44"/>
      <c r="G27" s="43" t="s">
        <v>49</v>
      </c>
      <c r="H27" s="43"/>
      <c r="I27" s="43" t="s">
        <v>25</v>
      </c>
      <c r="J27" s="45"/>
      <c r="K27" s="1"/>
    </row>
    <row r="28" spans="1:12" ht="38.25" x14ac:dyDescent="0.25">
      <c r="A28" s="6" t="s">
        <v>26</v>
      </c>
      <c r="B28" s="7" t="s">
        <v>27</v>
      </c>
      <c r="C28" s="7" t="s">
        <v>39</v>
      </c>
      <c r="D28" s="7" t="s">
        <v>40</v>
      </c>
      <c r="E28" s="7" t="s">
        <v>42</v>
      </c>
      <c r="F28" s="7" t="s">
        <v>43</v>
      </c>
      <c r="G28" s="7" t="s">
        <v>44</v>
      </c>
      <c r="H28" s="7" t="s">
        <v>45</v>
      </c>
      <c r="I28" s="7" t="s">
        <v>46</v>
      </c>
      <c r="J28" s="8" t="s">
        <v>47</v>
      </c>
      <c r="K28" s="1"/>
    </row>
    <row r="29" spans="1:12" ht="60" x14ac:dyDescent="0.25">
      <c r="A29" s="29" t="s">
        <v>61</v>
      </c>
      <c r="B29" s="28" t="s">
        <v>62</v>
      </c>
      <c r="C29" s="27">
        <v>13071</v>
      </c>
      <c r="D29" s="9">
        <v>353843058</v>
      </c>
      <c r="E29" s="9">
        <v>4200</v>
      </c>
      <c r="F29" s="9">
        <v>82442911</v>
      </c>
      <c r="G29" s="10">
        <v>4520</v>
      </c>
      <c r="H29" s="9">
        <v>89770822.409999996</v>
      </c>
      <c r="I29" s="11">
        <f>+Tabla1[[#This Row],[Física 
(E)]]/Tabla1[[#This Row],[Física
(C)]]</f>
        <v>1.0761904761904761</v>
      </c>
      <c r="J29" s="12">
        <f>+Tabla1[[#This Row],[Financiera 
 (F)]]/Tabla1[[#This Row],[Financiera
(D)]]</f>
        <v>1.0888846757242718</v>
      </c>
      <c r="K29" s="1"/>
      <c r="L29" s="37"/>
    </row>
    <row r="30" spans="1:12" x14ac:dyDescent="0.25">
      <c r="A30" s="13"/>
      <c r="B30" s="14"/>
      <c r="C30" s="15"/>
      <c r="D30" s="16"/>
      <c r="E30" s="16"/>
      <c r="F30" s="16"/>
      <c r="G30" s="17"/>
      <c r="H30" s="16"/>
      <c r="I30" s="11"/>
      <c r="J30" s="12"/>
      <c r="K30" s="1"/>
    </row>
    <row r="31" spans="1:12" x14ac:dyDescent="0.25">
      <c r="A31" s="4"/>
      <c r="B31"/>
      <c r="C31" s="43" t="s">
        <v>50</v>
      </c>
      <c r="D31" s="44"/>
      <c r="E31" s="43" t="s">
        <v>48</v>
      </c>
      <c r="F31" s="44"/>
      <c r="G31" s="43" t="s">
        <v>49</v>
      </c>
      <c r="H31" s="43"/>
      <c r="I31" s="43" t="s">
        <v>25</v>
      </c>
      <c r="J31" s="45"/>
      <c r="K31" s="1"/>
    </row>
    <row r="32" spans="1:12" ht="38.25" x14ac:dyDescent="0.25">
      <c r="A32" s="6" t="s">
        <v>26</v>
      </c>
      <c r="B32" s="7" t="s">
        <v>27</v>
      </c>
      <c r="C32" s="7" t="s">
        <v>39</v>
      </c>
      <c r="D32" s="7" t="s">
        <v>40</v>
      </c>
      <c r="E32" s="7" t="s">
        <v>42</v>
      </c>
      <c r="F32" s="7" t="s">
        <v>43</v>
      </c>
      <c r="G32" s="7" t="s">
        <v>44</v>
      </c>
      <c r="H32" s="7" t="s">
        <v>45</v>
      </c>
      <c r="I32" s="7" t="s">
        <v>46</v>
      </c>
      <c r="J32" s="8" t="s">
        <v>47</v>
      </c>
      <c r="K32" s="1"/>
      <c r="L32" s="37"/>
    </row>
    <row r="33" spans="1:12" ht="60" x14ac:dyDescent="0.25">
      <c r="A33" s="29" t="s">
        <v>63</v>
      </c>
      <c r="B33" s="28" t="s">
        <v>64</v>
      </c>
      <c r="C33" s="27">
        <v>5584</v>
      </c>
      <c r="D33" s="9">
        <v>241266033</v>
      </c>
      <c r="E33" s="9">
        <v>2021</v>
      </c>
      <c r="F33" s="9">
        <v>61992550</v>
      </c>
      <c r="G33" s="10">
        <v>1155</v>
      </c>
      <c r="H33" s="9">
        <v>50687785.799999997</v>
      </c>
      <c r="I33" s="11">
        <f>+Tabla13[[#This Row],[Física 
(E)]]/Tabla13[[#This Row],[Física
(C)]]</f>
        <v>0.57149925779317168</v>
      </c>
      <c r="J33" s="12">
        <f>+Tabla13[[#This Row],[Financiera 
 (F)]]/Tabla13[[#This Row],[Financiera
(D)]]</f>
        <v>0.81764318131775504</v>
      </c>
      <c r="K33" s="1"/>
      <c r="L33" s="37"/>
    </row>
    <row r="34" spans="1:12" x14ac:dyDescent="0.25">
      <c r="A34" s="13"/>
      <c r="B34" s="14"/>
      <c r="C34" s="15"/>
      <c r="D34" s="16"/>
      <c r="E34" s="16"/>
      <c r="F34" s="16"/>
      <c r="G34" s="17"/>
      <c r="H34" s="16"/>
      <c r="I34" s="11"/>
      <c r="J34" s="12"/>
      <c r="K34" s="1"/>
      <c r="L34" s="37"/>
    </row>
    <row r="35" spans="1:12" ht="15.75" x14ac:dyDescent="0.25">
      <c r="A35" s="46" t="s">
        <v>28</v>
      </c>
      <c r="B35" s="47"/>
      <c r="C35" s="47"/>
      <c r="D35" s="47"/>
      <c r="E35" s="47"/>
      <c r="F35" s="47"/>
      <c r="G35" s="47"/>
      <c r="H35" s="47"/>
      <c r="I35" s="47"/>
      <c r="J35" s="48"/>
      <c r="K35" s="1"/>
      <c r="L35" s="37"/>
    </row>
    <row r="36" spans="1:12" ht="15.75" x14ac:dyDescent="0.25">
      <c r="A36" s="57" t="s">
        <v>29</v>
      </c>
      <c r="B36" s="58"/>
      <c r="C36" s="58"/>
      <c r="D36" s="58"/>
      <c r="E36" s="58"/>
      <c r="F36" s="58"/>
      <c r="G36" s="58"/>
      <c r="H36" s="58"/>
      <c r="I36" s="58"/>
      <c r="J36" s="59"/>
      <c r="K36" s="1"/>
      <c r="L36" s="37"/>
    </row>
    <row r="37" spans="1:12" ht="25.5" customHeight="1" x14ac:dyDescent="0.25">
      <c r="A37" s="36" t="s">
        <v>30</v>
      </c>
      <c r="B37" s="38" t="s">
        <v>61</v>
      </c>
      <c r="C37" s="38"/>
      <c r="D37" s="38"/>
      <c r="E37" s="38"/>
      <c r="F37" s="38"/>
      <c r="G37" s="38"/>
      <c r="H37" s="38"/>
      <c r="I37" s="38"/>
      <c r="J37" s="38"/>
      <c r="K37" s="1"/>
    </row>
    <row r="38" spans="1:12" ht="61.5" customHeight="1" x14ac:dyDescent="0.25">
      <c r="A38" s="36" t="s">
        <v>31</v>
      </c>
      <c r="B38" s="38" t="s">
        <v>65</v>
      </c>
      <c r="C38" s="38"/>
      <c r="D38" s="38"/>
      <c r="E38" s="38"/>
      <c r="F38" s="38"/>
      <c r="G38" s="38"/>
      <c r="H38" s="38"/>
      <c r="I38" s="38"/>
      <c r="J38" s="38"/>
    </row>
    <row r="39" spans="1:12" ht="52.5" customHeight="1" x14ac:dyDescent="0.25">
      <c r="A39" s="36" t="s">
        <v>32</v>
      </c>
      <c r="B39" s="38" t="s">
        <v>68</v>
      </c>
      <c r="C39" s="38"/>
      <c r="D39" s="38"/>
      <c r="E39" s="38"/>
      <c r="F39" s="38"/>
      <c r="G39" s="38"/>
      <c r="H39" s="38"/>
      <c r="I39" s="38"/>
      <c r="J39" s="38"/>
    </row>
    <row r="40" spans="1:12" ht="75" customHeight="1" x14ac:dyDescent="0.25">
      <c r="A40" s="36" t="s">
        <v>33</v>
      </c>
      <c r="B40" s="39" t="s">
        <v>70</v>
      </c>
      <c r="C40" s="39"/>
      <c r="D40" s="39"/>
      <c r="E40" s="39"/>
      <c r="F40" s="39"/>
      <c r="G40" s="39"/>
      <c r="H40" s="39"/>
      <c r="I40" s="39"/>
      <c r="J40" s="39"/>
    </row>
    <row r="41" spans="1:12" ht="17.25" customHeight="1" x14ac:dyDescent="0.25">
      <c r="A41" s="40"/>
      <c r="B41" s="41"/>
      <c r="C41" s="41"/>
      <c r="D41" s="41"/>
      <c r="E41" s="41"/>
      <c r="F41" s="41"/>
      <c r="G41" s="41"/>
      <c r="H41" s="41"/>
      <c r="I41" s="41"/>
      <c r="J41" s="42"/>
    </row>
    <row r="42" spans="1:12" ht="25.5" customHeight="1" x14ac:dyDescent="0.25">
      <c r="A42" s="36" t="s">
        <v>30</v>
      </c>
      <c r="B42" s="38" t="s">
        <v>63</v>
      </c>
      <c r="C42" s="38"/>
      <c r="D42" s="38"/>
      <c r="E42" s="38"/>
      <c r="F42" s="38"/>
      <c r="G42" s="38"/>
      <c r="H42" s="38"/>
      <c r="I42" s="38"/>
      <c r="J42" s="38"/>
    </row>
    <row r="43" spans="1:12" ht="57.75" customHeight="1" x14ac:dyDescent="0.25">
      <c r="A43" s="36" t="s">
        <v>31</v>
      </c>
      <c r="B43" s="38" t="s">
        <v>66</v>
      </c>
      <c r="C43" s="38"/>
      <c r="D43" s="38"/>
      <c r="E43" s="38"/>
      <c r="F43" s="38"/>
      <c r="G43" s="38"/>
      <c r="H43" s="38"/>
      <c r="I43" s="38"/>
      <c r="J43" s="38"/>
    </row>
    <row r="44" spans="1:12" ht="55.5" customHeight="1" x14ac:dyDescent="0.25">
      <c r="A44" s="36" t="s">
        <v>32</v>
      </c>
      <c r="B44" s="38" t="s">
        <v>69</v>
      </c>
      <c r="C44" s="38"/>
      <c r="D44" s="38"/>
      <c r="E44" s="38"/>
      <c r="F44" s="38"/>
      <c r="G44" s="38"/>
      <c r="H44" s="38"/>
      <c r="I44" s="38"/>
      <c r="J44" s="38"/>
    </row>
    <row r="45" spans="1:12" ht="154.5" customHeight="1" x14ac:dyDescent="0.25">
      <c r="A45" s="36" t="s">
        <v>33</v>
      </c>
      <c r="B45" s="39" t="s">
        <v>71</v>
      </c>
      <c r="C45" s="39"/>
      <c r="D45" s="39"/>
      <c r="E45" s="39"/>
      <c r="F45" s="39"/>
      <c r="G45" s="39"/>
      <c r="H45" s="39"/>
      <c r="I45" s="39"/>
      <c r="J45" s="39"/>
    </row>
    <row r="46" spans="1:12" ht="15.75" x14ac:dyDescent="0.25">
      <c r="A46" s="46" t="s">
        <v>34</v>
      </c>
      <c r="B46" s="47"/>
      <c r="C46" s="47"/>
      <c r="D46" s="47"/>
      <c r="E46" s="47"/>
      <c r="F46" s="47"/>
      <c r="G46" s="47"/>
      <c r="H46" s="47"/>
      <c r="I46" s="47"/>
      <c r="J46" s="48"/>
    </row>
    <row r="47" spans="1:12" ht="15.75" x14ac:dyDescent="0.25">
      <c r="A47" s="49" t="s">
        <v>35</v>
      </c>
      <c r="B47" s="50"/>
      <c r="C47" s="50"/>
      <c r="D47" s="50"/>
      <c r="E47" s="50"/>
      <c r="F47" s="50"/>
      <c r="G47" s="50"/>
      <c r="H47" s="50"/>
      <c r="I47" s="50"/>
      <c r="J47" s="51"/>
      <c r="K47" s="1"/>
    </row>
    <row r="48" spans="1:12" ht="75" customHeight="1" x14ac:dyDescent="0.25">
      <c r="A48" s="52" t="s">
        <v>72</v>
      </c>
      <c r="B48" s="53"/>
      <c r="C48" s="53"/>
      <c r="D48" s="53"/>
      <c r="E48" s="53"/>
      <c r="F48" s="53"/>
      <c r="G48" s="53"/>
      <c r="H48" s="53"/>
      <c r="I48" s="53"/>
      <c r="J48" s="54"/>
    </row>
    <row r="49" spans="1:10" ht="27.75" customHeight="1" x14ac:dyDescent="0.25">
      <c r="A49" s="21"/>
      <c r="B49" s="21"/>
      <c r="C49" s="21"/>
      <c r="D49" s="21"/>
      <c r="E49" s="21"/>
      <c r="F49" s="21"/>
      <c r="G49" s="21"/>
      <c r="H49" s="21"/>
      <c r="I49" s="21"/>
      <c r="J49" s="21"/>
    </row>
    <row r="50" spans="1:10" ht="30.75" customHeight="1" x14ac:dyDescent="0.25">
      <c r="A50" s="55" t="s">
        <v>41</v>
      </c>
      <c r="B50" s="55"/>
      <c r="C50" s="55"/>
      <c r="D50" s="55"/>
      <c r="E50" s="55"/>
      <c r="F50" s="55"/>
      <c r="G50" s="55"/>
      <c r="H50" s="55"/>
      <c r="I50" s="55"/>
      <c r="J50" s="55"/>
    </row>
  </sheetData>
  <mergeCells count="5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B43:J43"/>
    <mergeCell ref="B44:J44"/>
    <mergeCell ref="B45:J45"/>
    <mergeCell ref="A41:J41"/>
    <mergeCell ref="C31:D31"/>
    <mergeCell ref="E31:F31"/>
    <mergeCell ref="G31:H31"/>
    <mergeCell ref="I31:J31"/>
    <mergeCell ref="B42:J42"/>
  </mergeCells>
  <phoneticPr fontId="21" type="noConversion"/>
  <dataValidations count="16">
    <dataValidation allowBlank="1" showInputMessage="1" showErrorMessage="1" prompt="Monto ejecutado en el trimestre" sqref="H28:H30 H32:H34"/>
    <dataValidation allowBlank="1" showInputMessage="1" showErrorMessage="1" prompt="Meta alcanzada en el trimestre" sqref="G28:G30 G32:G34"/>
    <dataValidation allowBlank="1" showInputMessage="1" showErrorMessage="1" prompt="Monto presupuestado para el producto" sqref="D28:D30 F28:F29 E29 E30:F30 D32:D34 F32:F33 E33 E34:F34"/>
    <dataValidation allowBlank="1" showInputMessage="1" showErrorMessage="1" prompt="Meta anual del indicador" sqref="E28 C28:C30 E32 C32:C34"/>
    <dataValidation allowBlank="1" showInputMessage="1" showErrorMessage="1" prompt="Nombre del indicador" sqref="B28:B30 B32:B34"/>
    <dataValidation allowBlank="1" showInputMessage="1" showErrorMessage="1" prompt="Nombre de cada producto" sqref="A28:A30 A32:A34"/>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8:J49"/>
    <dataValidation allowBlank="1" showInputMessage="1" showErrorMessage="1" prompt="De existir desvío, explicar razones." sqref="B45:J45 B40:J40"/>
    <dataValidation allowBlank="1" showInputMessage="1" showErrorMessage="1" prompt="1. Describir lo plasmado en el presupuesto_x000a_2. Describir lo alcanzado en términos financieros y de producción " sqref="B39:J39 B44:J44"/>
    <dataValidation allowBlank="1" showInputMessage="1" showErrorMessage="1" prompt="¿En qué consiste el producto? su objetivo" sqref="B38:J38 B43:J43"/>
    <dataValidation allowBlank="1" showInputMessage="1" showErrorMessage="1" prompt="Nombre del producto" sqref="B37:J37 B42:J4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Martinez</cp:lastModifiedBy>
  <cp:lastPrinted>2022-07-14T19:34:15Z</cp:lastPrinted>
  <dcterms:created xsi:type="dcterms:W3CDTF">2021-03-22T15:50:10Z</dcterms:created>
  <dcterms:modified xsi:type="dcterms:W3CDTF">2022-07-15T17:23:49Z</dcterms:modified>
</cp:coreProperties>
</file>