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inerba\Desktop\"/>
    </mc:Choice>
  </mc:AlternateContent>
  <bookViews>
    <workbookView xWindow="0" yWindow="600" windowWidth="20490" windowHeight="7605"/>
  </bookViews>
  <sheets>
    <sheet name="Hoja1" sheetId="1" r:id="rId1"/>
  </sheets>
  <externalReferences>
    <externalReference r:id="rId2"/>
  </externalReferences>
  <definedNames>
    <definedName name="_xlnm.Print_Area" localSheetId="0">Hoja1!$A$1:$J$50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 l="1"/>
  <c r="J29" i="1"/>
  <c r="I29" i="1"/>
  <c r="I33" i="1"/>
  <c r="I25" i="1" l="1"/>
  <c r="C16" i="1" l="1"/>
  <c r="C15" i="1"/>
  <c r="C14" i="1"/>
</calcChain>
</file>

<file path=xl/sharedStrings.xml><?xml version="1.0" encoding="utf-8"?>
<sst xmlns="http://schemas.openxmlformats.org/spreadsheetml/2006/main" count="93" uniqueCount="73">
  <si>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</si>
  <si>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</si>
  <si>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</si>
  <si>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</si>
  <si>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</si>
  <si>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</si>
  <si>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</si>
  <si>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</si>
  <si>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</si>
  <si>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</si>
  <si>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</si>
  <si>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</si>
  <si>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</si>
  <si>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</si>
  <si>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</si>
  <si>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</si>
  <si>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</si>
  <si>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</si>
  <si>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</si>
  <si>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</si>
  <si>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</si>
  <si>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</si>
  <si>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</si>
  <si>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</si>
  <si>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</si>
  <si>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</si>
  <si>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</si>
  <si>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</si>
  <si>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</si>
  <si>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</si>
  <si>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</si>
  <si>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</si>
  <si>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</si>
  <si>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</si>
  <si>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</si>
  <si>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</si>
  <si>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</si>
  <si>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</si>
  <si>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</si>
  <si>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</si>
  <si>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</si>
  <si>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</si>
  <si>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</si>
  <si>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</si>
  <si>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</si>
  <si>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</si>
  <si>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</si>
  <si>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</si>
  <si>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</si>
  <si>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</si>
  <si>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</si>
  <si>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</si>
  <si>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</si>
  <si>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</si>
  <si>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</si>
  <si>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</si>
  <si>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</si>
  <si>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</si>
  <si>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</si>
  <si>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</si>
  <si>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</si>
  <si>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</si>
  <si>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</si>
  <si>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</si>
  <si>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</si>
  <si>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</si>
  <si>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</si>
  <si>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 xml:space="preserve">De la meta propuesta para el Trimestre Enero - Marzo fue de 4,121 matriculados, de  lo cual se logro en un 113.15%  de lo programado. Lo anterior se logró con un monto presupuestario de RD$ 78,970,295.45 de los RD$ 82,442,911.00 programados, lo que representa un 95.79% de los recursos financieros asignados. </t>
  </si>
  <si>
    <t xml:space="preserve">Para este producto se sobrepaso la meta física programada en un 113.15% debido a las camapañas de aumento de matricula en educacion tecnica superior. Para este periodo academico se otorgaron 50 becas a traves del programa de beca excelencia que ofrece la institución. </t>
  </si>
  <si>
    <t xml:space="preserve">De la meta propuesta para el Trimestre Enero - Marzo fue de 771 egresados de educación continua, de  lo cual se logro en un 105.45%  de lo programado. Lo anterior se logró con un monto presupuestario de RD$ 18,863,513.29 de los RD$ 18,863,513.29.00 programados, lo que representa un 20.12% de los recursos financieros asignados. </t>
  </si>
  <si>
    <t>Para este producto se sobrepaso la meta fisica programa en un 105.45% de lo programado debido a la apertura de la docencia en las extensiones recien inauguradas como lo fue San Pedro de Macoris. Con el inicio de la docencia en dicha extension se otorgaron 104 becas fruto de un acuerdo firmado con el INDOTEL para otorgar 800 becas en el año para los jovenes de escasos recursos pertencientes a la provincia de SPM.
Para este periodo academico sele dio continuidad al programa de capacitacion que se venia desarrollando con PROPEEP, para el cual se beneficiaron 341 jovenes. En los cursos de educación permanente se capacitaron en diversas areas 368 beneficiarios.</t>
  </si>
  <si>
    <t>Para el  siguiente trimestre iniciaran docencia en la extension inaugurada en santo domingo este en la plaza de la Cultura Ramon Oviedo, para el cual se estaran otorgando 200 becas. Se continuaran las acciones formativas en la extension de SPM. 
En educacion superior la matricula se mantendra estable para el siguiente periodo academico.</t>
  </si>
  <si>
    <t>Incrementada la proporción de jóvenes matriculados en educación técnica superior en sus regiones/ comunidades de origen en el 9,802 en el 2019 a 13,914 en el 2024
Mejoradas las competencias de los estudiantes en el manejo de las TIC de 6,417 en el 2019 a 7,324 en 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</si>
</sst>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7" fontId="15" fillId="0" borderId="26" xfId="0" applyNumberFormat="1" applyFont="1" applyBorder="1" applyAlignment="1" applyProtection="1">
      <alignment horizontal="center" vertical="center" wrapText="1" readingOrder="1"/>
      <protection locked="0"/>
    </xf>
    <xf numFmtId="166"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8"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6" fontId="15" fillId="0" borderId="32" xfId="0" applyNumberFormat="1" applyFont="1" applyBorder="1" applyAlignment="1" applyProtection="1">
      <alignment horizontal="center" vertical="center" wrapText="1" readingOrder="1"/>
      <protection locked="0"/>
    </xf>
    <xf numFmtId="167"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166" fontId="22" fillId="0" borderId="26" xfId="0" applyNumberFormat="1" applyFont="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3" xfId="0" applyFont="1" applyFill="1" applyBorder="1" applyAlignment="1" applyProtection="1">
      <alignment horizontal="left" vertical="center" wrapText="1"/>
      <protection locked="0"/>
    </xf>
    <xf numFmtId="0" fontId="20" fillId="0" borderId="34" xfId="0" applyFont="1" applyFill="1" applyBorder="1" applyAlignment="1" applyProtection="1">
      <alignment horizontal="left" vertical="center" wrapText="1"/>
      <protection locked="0"/>
    </xf>
    <xf numFmtId="0" fontId="20" fillId="0" borderId="35"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0" fontId="9" fillId="0" borderId="17"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6" borderId="19" xfId="0" applyFont="1" applyFill="1" applyBorder="1" applyAlignment="1">
      <alignment horizontal="center" vertical="center"/>
    </xf>
    <xf numFmtId="0" fontId="0" fillId="0" borderId="19" xfId="0" applyFont="1" applyBorder="1" applyAlignment="1" applyProtection="1">
      <alignment horizontal="center" vertical="center" wrapText="1"/>
      <protection locked="0"/>
    </xf>
    <xf numFmtId="0" fontId="0" fillId="6" borderId="20" xfId="0" applyFont="1" applyFill="1" applyBorder="1" applyAlignment="1">
      <alignment horizontal="left" vertical="center" wrapText="1"/>
    </xf>
    <xf numFmtId="0" fontId="9" fillId="0" borderId="20" xfId="0" applyFont="1" applyBorder="1" applyAlignment="1">
      <alignment vertical="center" wrapText="1"/>
    </xf>
    <xf numFmtId="49" fontId="19" fillId="0" borderId="20" xfId="0" quotePrefix="1" applyNumberFormat="1" applyFont="1" applyBorder="1" applyAlignment="1" applyProtection="1">
      <alignment horizontal="left" vertical="center" wrapText="1"/>
      <protection locked="0"/>
    </xf>
    <xf numFmtId="0" fontId="2" fillId="0" borderId="20" xfId="0" applyFont="1" applyBorder="1" applyAlignment="1">
      <alignment wrapText="1"/>
    </xf>
    <xf numFmtId="0" fontId="20" fillId="0" borderId="20" xfId="0" applyFont="1" applyBorder="1" applyAlignment="1" applyProtection="1">
      <alignment horizontal="left" vertical="center" wrapText="1"/>
      <protection locked="0"/>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0" fontId="20" fillId="0" borderId="20" xfId="0" applyFont="1" applyFill="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2" dataCellStyle="Porcentaje">
      <calculatedColumnFormula>+Tabla1[[#This Row],[Física 
(E)]]/Tabla1[[#This Row],[Física
(C)]]</calculatedColumnFormula>
    </tableColumn>
    <tableColumn id="8" name="Financiero _x000a_(%) _x000a_H=F/D" dataDxfId="1">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32:J34" totalsRowShown="0" headerRowDxfId="16" dataDxfId="15" headerRowBorderDxfId="13" tableBorderDxfId="14" totalsRowBorderDxfId="12">
  <tableColumns count="10">
    <tableColumn id="1" name="Producto" dataDxfId="11"/>
    <tableColumn id="2" name="Indicador" dataDxfId="10"/>
    <tableColumn id="3" name="Física_x000a_(A)" dataDxfId="9"/>
    <tableColumn id="4" name="Financiera_x000a_(B)" dataDxfId="8"/>
    <tableColumn id="9" name="Física_x000a_(C)" dataDxfId="7"/>
    <tableColumn id="10" name="Financiera_x000a_(D)" dataDxfId="6"/>
    <tableColumn id="5" name="Física _x000a_(E)" dataDxfId="5"/>
    <tableColumn id="6" name="Financiera _x000a_ (F)" dataDxfId="4"/>
    <tableColumn id="7" name="Física _x000a_(%)_x000a_ G=E/C" dataDxfId="3" dataCellStyle="Porcentaje">
      <calculatedColumnFormula>+Tabla13[[#This Row],[Física 
(E)]]/Tabla13[[#This Row],[Física
(C)]]</calculatedColumnFormula>
    </tableColumn>
    <tableColumn id="8"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topLeftCell="A10" zoomScaleNormal="100" workbookViewId="0">
      <selection activeCell="A48" sqref="A48:J48"/>
    </sheetView>
  </sheetViews>
  <sheetFormatPr baseColWidth="10" defaultRowHeight="15" x14ac:dyDescent="0.25"/>
  <cols>
    <col min="1" max="1" width="23" style="5" customWidth="1"/>
    <col min="2" max="10" width="12.7109375" style="5" customWidth="1"/>
    <col min="11" max="11" width="11.42578125" style="5"/>
  </cols>
  <sheetData>
    <row r="1" spans="1:11" ht="21.75" thickBot="1" x14ac:dyDescent="0.3">
      <c r="A1" s="18"/>
      <c r="B1" s="37" t="s">
        <v>51</v>
      </c>
      <c r="C1" s="38"/>
      <c r="D1" s="38"/>
      <c r="E1" s="38"/>
      <c r="F1" s="38"/>
      <c r="G1" s="38"/>
      <c r="H1" s="38"/>
      <c r="I1" s="38"/>
      <c r="J1" s="39"/>
      <c r="K1" s="1"/>
    </row>
    <row r="2" spans="1:11" ht="21.75" thickBot="1" x14ac:dyDescent="0.3">
      <c r="A2" s="19"/>
      <c r="B2" s="40" t="s">
        <v>0</v>
      </c>
      <c r="C2" s="41"/>
      <c r="D2" s="40" t="s">
        <v>1</v>
      </c>
      <c r="E2" s="42"/>
      <c r="F2" s="42"/>
      <c r="G2" s="41"/>
      <c r="H2" s="43"/>
      <c r="I2" s="2" t="s">
        <v>2</v>
      </c>
      <c r="J2" s="3" t="s">
        <v>3</v>
      </c>
      <c r="K2" s="1"/>
    </row>
    <row r="3" spans="1:11" ht="21.75" thickBot="1" x14ac:dyDescent="0.3">
      <c r="A3" s="20"/>
      <c r="B3" s="44" t="s">
        <v>4</v>
      </c>
      <c r="C3" s="45"/>
      <c r="D3" s="44"/>
      <c r="E3" s="45"/>
      <c r="F3" s="45"/>
      <c r="G3" s="45"/>
      <c r="H3" s="46"/>
      <c r="I3" s="22"/>
      <c r="J3" s="23"/>
      <c r="K3" s="1"/>
    </row>
    <row r="4" spans="1:11" x14ac:dyDescent="0.25">
      <c r="A4" s="47"/>
      <c r="B4" s="48"/>
      <c r="C4" s="48"/>
      <c r="D4" s="49"/>
      <c r="E4" s="49"/>
      <c r="F4" s="49"/>
      <c r="G4" s="49"/>
      <c r="H4" s="49"/>
      <c r="I4" s="48"/>
      <c r="J4" s="50"/>
      <c r="K4" s="1"/>
    </row>
    <row r="5" spans="1:11" ht="3" customHeight="1" x14ac:dyDescent="0.25">
      <c r="A5" s="28"/>
      <c r="B5" s="29"/>
      <c r="C5" s="29"/>
      <c r="D5" s="29"/>
      <c r="E5" s="29"/>
      <c r="F5" s="29"/>
      <c r="G5" s="29"/>
      <c r="H5" s="29"/>
      <c r="I5" s="29"/>
      <c r="J5" s="30"/>
      <c r="K5" s="1"/>
    </row>
    <row r="6" spans="1:11" ht="15.75" x14ac:dyDescent="0.25">
      <c r="A6" s="31" t="s">
        <v>5</v>
      </c>
      <c r="B6" s="32"/>
      <c r="C6" s="32"/>
      <c r="D6" s="32"/>
      <c r="E6" s="32"/>
      <c r="F6" s="32"/>
      <c r="G6" s="32"/>
      <c r="H6" s="32"/>
      <c r="I6" s="32"/>
      <c r="J6" s="33"/>
      <c r="K6" s="1"/>
    </row>
    <row r="7" spans="1:11" ht="15.75" x14ac:dyDescent="0.25">
      <c r="A7" s="34" t="s">
        <v>6</v>
      </c>
      <c r="B7" s="35"/>
      <c r="C7" s="35"/>
      <c r="D7" s="35"/>
      <c r="E7" s="35"/>
      <c r="F7" s="35"/>
      <c r="G7" s="35"/>
      <c r="H7" s="35"/>
      <c r="I7" s="35"/>
      <c r="J7" s="36"/>
      <c r="K7" s="1"/>
    </row>
    <row r="8" spans="1:11" s="25" customFormat="1" x14ac:dyDescent="0.25">
      <c r="A8" s="83" t="s">
        <v>7</v>
      </c>
      <c r="B8" s="84" t="s">
        <v>52</v>
      </c>
      <c r="C8" s="84"/>
      <c r="D8" s="84"/>
      <c r="E8" s="84"/>
      <c r="F8" s="84"/>
      <c r="G8" s="84"/>
      <c r="H8" s="84"/>
      <c r="I8" s="84"/>
      <c r="J8" s="84"/>
      <c r="K8" s="24"/>
    </row>
    <row r="9" spans="1:11" s="25" customFormat="1" x14ac:dyDescent="0.25">
      <c r="A9" s="85" t="s">
        <v>36</v>
      </c>
      <c r="B9" s="84" t="s">
        <v>53</v>
      </c>
      <c r="C9" s="84"/>
      <c r="D9" s="84"/>
      <c r="E9" s="84"/>
      <c r="F9" s="84"/>
      <c r="G9" s="84"/>
      <c r="H9" s="84"/>
      <c r="I9" s="84"/>
      <c r="J9" s="84"/>
      <c r="K9" s="24"/>
    </row>
    <row r="10" spans="1:11" s="25" customFormat="1" x14ac:dyDescent="0.25">
      <c r="A10" s="85" t="s">
        <v>37</v>
      </c>
      <c r="B10" s="84" t="s">
        <v>54</v>
      </c>
      <c r="C10" s="84"/>
      <c r="D10" s="84"/>
      <c r="E10" s="84"/>
      <c r="F10" s="84"/>
      <c r="G10" s="84"/>
      <c r="H10" s="84"/>
      <c r="I10" s="84"/>
      <c r="J10" s="84"/>
      <c r="K10" s="24"/>
    </row>
    <row r="11" spans="1:11" s="25" customFormat="1" ht="45" customHeight="1" x14ac:dyDescent="0.25">
      <c r="A11" s="83" t="s">
        <v>8</v>
      </c>
      <c r="B11" s="86" t="s">
        <v>55</v>
      </c>
      <c r="C11" s="86"/>
      <c r="D11" s="86"/>
      <c r="E11" s="86"/>
      <c r="F11" s="86"/>
      <c r="G11" s="86"/>
      <c r="H11" s="86"/>
      <c r="I11" s="86"/>
      <c r="J11" s="86"/>
      <c r="K11" s="26"/>
    </row>
    <row r="12" spans="1:11" s="25" customFormat="1" ht="42.75" customHeight="1" x14ac:dyDescent="0.25">
      <c r="A12" s="83" t="s">
        <v>9</v>
      </c>
      <c r="B12" s="86" t="s">
        <v>56</v>
      </c>
      <c r="C12" s="86"/>
      <c r="D12" s="86"/>
      <c r="E12" s="86"/>
      <c r="F12" s="86"/>
      <c r="G12" s="86"/>
      <c r="H12" s="86"/>
      <c r="I12" s="86"/>
      <c r="J12" s="86"/>
      <c r="K12" s="26"/>
    </row>
    <row r="13" spans="1:11" ht="15.75" x14ac:dyDescent="0.25">
      <c r="A13" s="31" t="s">
        <v>10</v>
      </c>
      <c r="B13" s="32"/>
      <c r="C13" s="32"/>
      <c r="D13" s="32"/>
      <c r="E13" s="32"/>
      <c r="F13" s="32"/>
      <c r="G13" s="32"/>
      <c r="H13" s="32"/>
      <c r="I13" s="32"/>
      <c r="J13" s="33"/>
    </row>
    <row r="14" spans="1:11" ht="27.75" customHeight="1" x14ac:dyDescent="0.25">
      <c r="A14" s="87" t="s">
        <v>11</v>
      </c>
      <c r="B14" s="78">
        <v>3</v>
      </c>
      <c r="C14" s="79" t="str">
        <f>IFERROR(VLOOKUP(B14,'[1]Validacion datos'!A2:B5,2,FALSE),"")</f>
        <v>DESARROLLO PRODUCTIVO</v>
      </c>
      <c r="D14" s="79"/>
      <c r="E14" s="79"/>
      <c r="F14" s="79"/>
      <c r="G14" s="79"/>
      <c r="H14" s="79"/>
      <c r="I14" s="79"/>
      <c r="J14" s="79"/>
    </row>
    <row r="15" spans="1:11" ht="26.25" customHeight="1" x14ac:dyDescent="0.25">
      <c r="A15" s="87" t="s">
        <v>12</v>
      </c>
      <c r="B15" s="80">
        <v>3.3</v>
      </c>
      <c r="C15" s="82" t="str">
        <f>IFERROR(VLOOKUP(B15,'[1]Validacion datos'!A8:B26,2,FALSE),"")</f>
        <v>Competitividad e innovavión en un ambiente favorable a la cooperación y la responsabilidad social</v>
      </c>
      <c r="D15" s="82"/>
      <c r="E15" s="82"/>
      <c r="F15" s="82"/>
      <c r="G15" s="82"/>
      <c r="H15" s="82"/>
      <c r="I15" s="82"/>
      <c r="J15" s="82"/>
    </row>
    <row r="16" spans="1:11" ht="32.25" customHeight="1" x14ac:dyDescent="0.25">
      <c r="A16" s="87" t="s">
        <v>13</v>
      </c>
      <c r="B16" s="81" t="s">
        <v>57</v>
      </c>
      <c r="C16" s="82" t="str">
        <f>IFERROR(VLOOKUP(B16,'[1]Validacion datos'!D8:E64,2,FALSE),"")</f>
        <v>Consolidar un sistema de educación superior de calidad, que responda a las necesidades del desarrollo de la Nación</v>
      </c>
      <c r="D16" s="82"/>
      <c r="E16" s="82"/>
      <c r="F16" s="82"/>
      <c r="G16" s="82"/>
      <c r="H16" s="82"/>
      <c r="I16" s="82"/>
      <c r="J16" s="82"/>
    </row>
    <row r="17" spans="1:11" ht="15.75" x14ac:dyDescent="0.25">
      <c r="A17" s="31" t="s">
        <v>14</v>
      </c>
      <c r="B17" s="32"/>
      <c r="C17" s="32"/>
      <c r="D17" s="32"/>
      <c r="E17" s="32"/>
      <c r="F17" s="32"/>
      <c r="G17" s="32"/>
      <c r="H17" s="32"/>
      <c r="I17" s="32"/>
      <c r="J17" s="33"/>
    </row>
    <row r="18" spans="1:11" ht="29.25" customHeight="1" x14ac:dyDescent="0.25">
      <c r="A18" s="87" t="s">
        <v>15</v>
      </c>
      <c r="B18" s="86" t="s">
        <v>58</v>
      </c>
      <c r="C18" s="86"/>
      <c r="D18" s="86"/>
      <c r="E18" s="86"/>
      <c r="F18" s="86"/>
      <c r="G18" s="86"/>
      <c r="H18" s="86"/>
      <c r="I18" s="86"/>
      <c r="J18" s="86"/>
    </row>
    <row r="19" spans="1:11" ht="72.75" customHeight="1" x14ac:dyDescent="0.25">
      <c r="A19" s="83" t="s">
        <v>16</v>
      </c>
      <c r="B19" s="86" t="s">
        <v>59</v>
      </c>
      <c r="C19" s="86"/>
      <c r="D19" s="86"/>
      <c r="E19" s="86"/>
      <c r="F19" s="86"/>
      <c r="G19" s="86"/>
      <c r="H19" s="86"/>
      <c r="I19" s="86"/>
      <c r="J19" s="86"/>
    </row>
    <row r="20" spans="1:11" ht="26.25" customHeight="1" x14ac:dyDescent="0.25">
      <c r="A20" s="83" t="s">
        <v>17</v>
      </c>
      <c r="B20" s="86" t="s">
        <v>60</v>
      </c>
      <c r="C20" s="86"/>
      <c r="D20" s="86"/>
      <c r="E20" s="86"/>
      <c r="F20" s="86"/>
      <c r="G20" s="86"/>
      <c r="H20" s="86"/>
      <c r="I20" s="86"/>
      <c r="J20" s="86"/>
    </row>
    <row r="21" spans="1:11" ht="65.25" customHeight="1" x14ac:dyDescent="0.25">
      <c r="A21" s="83" t="s">
        <v>38</v>
      </c>
      <c r="B21" s="86" t="s">
        <v>72</v>
      </c>
      <c r="C21" s="86"/>
      <c r="D21" s="86"/>
      <c r="E21" s="86"/>
      <c r="F21" s="86"/>
      <c r="G21" s="86"/>
      <c r="H21" s="86"/>
      <c r="I21" s="86"/>
      <c r="J21" s="86"/>
      <c r="K21" s="1"/>
    </row>
    <row r="22" spans="1:11" ht="15.75" x14ac:dyDescent="0.25">
      <c r="A22" s="31" t="s">
        <v>18</v>
      </c>
      <c r="B22" s="32"/>
      <c r="C22" s="32"/>
      <c r="D22" s="32"/>
      <c r="E22" s="32"/>
      <c r="F22" s="32"/>
      <c r="G22" s="32"/>
      <c r="H22" s="32"/>
      <c r="I22" s="32"/>
      <c r="J22" s="33"/>
    </row>
    <row r="23" spans="1:11" ht="15.75" x14ac:dyDescent="0.25">
      <c r="A23" s="34" t="s">
        <v>19</v>
      </c>
      <c r="B23" s="35"/>
      <c r="C23" s="35"/>
      <c r="D23" s="35"/>
      <c r="E23" s="35"/>
      <c r="F23" s="35"/>
      <c r="G23" s="35"/>
      <c r="H23" s="35"/>
      <c r="I23" s="35"/>
      <c r="J23" s="36"/>
      <c r="K23" s="1"/>
    </row>
    <row r="24" spans="1:11" ht="15" customHeight="1" x14ac:dyDescent="0.25">
      <c r="A24" s="51" t="s">
        <v>20</v>
      </c>
      <c r="B24" s="52"/>
      <c r="C24" s="53" t="s">
        <v>21</v>
      </c>
      <c r="D24" s="55"/>
      <c r="E24" s="55"/>
      <c r="F24" s="55" t="s">
        <v>22</v>
      </c>
      <c r="G24" s="55"/>
      <c r="H24" s="52"/>
      <c r="I24" s="53" t="s">
        <v>23</v>
      </c>
      <c r="J24" s="54"/>
    </row>
    <row r="25" spans="1:11" x14ac:dyDescent="0.25">
      <c r="A25" s="69">
        <v>595209094</v>
      </c>
      <c r="B25" s="70"/>
      <c r="C25" s="59">
        <v>595209094</v>
      </c>
      <c r="D25" s="60"/>
      <c r="E25" s="61"/>
      <c r="F25" s="59">
        <v>104070402.73999999</v>
      </c>
      <c r="G25" s="60"/>
      <c r="H25" s="61"/>
      <c r="I25" s="71">
        <f>+F25/C25</f>
        <v>0.17484679550275822</v>
      </c>
      <c r="J25" s="72"/>
    </row>
    <row r="26" spans="1:11" ht="15.75" x14ac:dyDescent="0.25">
      <c r="A26" s="34" t="s">
        <v>24</v>
      </c>
      <c r="B26" s="35"/>
      <c r="C26" s="35"/>
      <c r="D26" s="35"/>
      <c r="E26" s="35"/>
      <c r="F26" s="35"/>
      <c r="G26" s="35"/>
      <c r="H26" s="35"/>
      <c r="I26" s="35"/>
      <c r="J26" s="36"/>
      <c r="K26" s="1"/>
    </row>
    <row r="27" spans="1:11" x14ac:dyDescent="0.25">
      <c r="A27" s="4"/>
      <c r="B27"/>
      <c r="C27" s="56" t="s">
        <v>50</v>
      </c>
      <c r="D27" s="57"/>
      <c r="E27" s="56" t="s">
        <v>48</v>
      </c>
      <c r="F27" s="57"/>
      <c r="G27" s="56" t="s">
        <v>49</v>
      </c>
      <c r="H27" s="56"/>
      <c r="I27" s="56" t="s">
        <v>25</v>
      </c>
      <c r="J27" s="58"/>
    </row>
    <row r="28" spans="1:11" ht="38.25" x14ac:dyDescent="0.25">
      <c r="A28" s="6" t="s">
        <v>26</v>
      </c>
      <c r="B28" s="7" t="s">
        <v>27</v>
      </c>
      <c r="C28" s="7" t="s">
        <v>39</v>
      </c>
      <c r="D28" s="7" t="s">
        <v>40</v>
      </c>
      <c r="E28" s="7" t="s">
        <v>42</v>
      </c>
      <c r="F28" s="7" t="s">
        <v>43</v>
      </c>
      <c r="G28" s="7" t="s">
        <v>44</v>
      </c>
      <c r="H28" s="7" t="s">
        <v>45</v>
      </c>
      <c r="I28" s="7" t="s">
        <v>46</v>
      </c>
      <c r="J28" s="8" t="s">
        <v>47</v>
      </c>
    </row>
    <row r="29" spans="1:11" ht="60" x14ac:dyDescent="0.25">
      <c r="A29" s="77" t="s">
        <v>61</v>
      </c>
      <c r="B29" s="76" t="s">
        <v>62</v>
      </c>
      <c r="C29" s="27">
        <v>13071</v>
      </c>
      <c r="D29" s="9">
        <v>353843058</v>
      </c>
      <c r="E29" s="9">
        <v>4121</v>
      </c>
      <c r="F29" s="9">
        <v>82442911</v>
      </c>
      <c r="G29" s="10">
        <v>4663</v>
      </c>
      <c r="H29" s="9">
        <v>78970295.450000003</v>
      </c>
      <c r="I29" s="11">
        <f>+Tabla1[[#This Row],[Física 
(E)]]/Tabla1[[#This Row],[Física
(C)]]</f>
        <v>1.1315214753700558</v>
      </c>
      <c r="J29" s="12">
        <f>+Tabla1[[#This Row],[Financiera 
 (F)]]/Tabla1[[#This Row],[Financiera
(D)]]</f>
        <v>0.95787854276518691</v>
      </c>
    </row>
    <row r="30" spans="1:11" x14ac:dyDescent="0.25">
      <c r="A30" s="13"/>
      <c r="B30" s="14"/>
      <c r="C30" s="15"/>
      <c r="D30" s="16"/>
      <c r="E30" s="16"/>
      <c r="F30" s="16"/>
      <c r="G30" s="17"/>
      <c r="H30" s="16"/>
      <c r="I30" s="11"/>
      <c r="J30" s="12"/>
    </row>
    <row r="31" spans="1:11" x14ac:dyDescent="0.25">
      <c r="A31" s="4"/>
      <c r="B31"/>
      <c r="C31" s="56" t="s">
        <v>50</v>
      </c>
      <c r="D31" s="57"/>
      <c r="E31" s="56" t="s">
        <v>48</v>
      </c>
      <c r="F31" s="57"/>
      <c r="G31" s="56" t="s">
        <v>49</v>
      </c>
      <c r="H31" s="56"/>
      <c r="I31" s="56" t="s">
        <v>25</v>
      </c>
      <c r="J31" s="58"/>
    </row>
    <row r="32" spans="1:11" ht="38.25" x14ac:dyDescent="0.25">
      <c r="A32" s="6" t="s">
        <v>26</v>
      </c>
      <c r="B32" s="7" t="s">
        <v>27</v>
      </c>
      <c r="C32" s="7" t="s">
        <v>39</v>
      </c>
      <c r="D32" s="7" t="s">
        <v>40</v>
      </c>
      <c r="E32" s="7" t="s">
        <v>42</v>
      </c>
      <c r="F32" s="7" t="s">
        <v>43</v>
      </c>
      <c r="G32" s="7" t="s">
        <v>44</v>
      </c>
      <c r="H32" s="7" t="s">
        <v>45</v>
      </c>
      <c r="I32" s="7" t="s">
        <v>46</v>
      </c>
      <c r="J32" s="8" t="s">
        <v>47</v>
      </c>
    </row>
    <row r="33" spans="1:11" ht="60" x14ac:dyDescent="0.25">
      <c r="A33" s="77" t="s">
        <v>63</v>
      </c>
      <c r="B33" s="76" t="s">
        <v>64</v>
      </c>
      <c r="C33" s="27">
        <v>5584</v>
      </c>
      <c r="D33" s="9">
        <v>241266033</v>
      </c>
      <c r="E33" s="9">
        <v>771</v>
      </c>
      <c r="F33" s="9">
        <v>93740625</v>
      </c>
      <c r="G33" s="10">
        <v>813</v>
      </c>
      <c r="H33" s="9">
        <v>18863513.289999999</v>
      </c>
      <c r="I33" s="11">
        <f>+Tabla13[[#This Row],[Física 
(E)]]/Tabla13[[#This Row],[Física
(C)]]</f>
        <v>1.0544747081712063</v>
      </c>
      <c r="J33" s="12">
        <f>+Tabla13[[#This Row],[Financiera 
 (F)]]/Tabla13[[#This Row],[Financiera
(D)]]</f>
        <v>0.20123093151981863</v>
      </c>
    </row>
    <row r="34" spans="1:11" x14ac:dyDescent="0.25">
      <c r="A34" s="13"/>
      <c r="B34" s="14"/>
      <c r="C34" s="15"/>
      <c r="D34" s="16"/>
      <c r="E34" s="16"/>
      <c r="F34" s="16"/>
      <c r="G34" s="17"/>
      <c r="H34" s="16"/>
      <c r="I34" s="11"/>
      <c r="J34" s="12"/>
    </row>
    <row r="35" spans="1:11" ht="15.75" x14ac:dyDescent="0.25">
      <c r="A35" s="31" t="s">
        <v>28</v>
      </c>
      <c r="B35" s="32"/>
      <c r="C35" s="32"/>
      <c r="D35" s="32"/>
      <c r="E35" s="32"/>
      <c r="F35" s="32"/>
      <c r="G35" s="32"/>
      <c r="H35" s="32"/>
      <c r="I35" s="32"/>
      <c r="J35" s="33"/>
    </row>
    <row r="36" spans="1:11" ht="15.75" x14ac:dyDescent="0.25">
      <c r="A36" s="34" t="s">
        <v>29</v>
      </c>
      <c r="B36" s="35"/>
      <c r="C36" s="35"/>
      <c r="D36" s="35"/>
      <c r="E36" s="35"/>
      <c r="F36" s="35"/>
      <c r="G36" s="35"/>
      <c r="H36" s="35"/>
      <c r="I36" s="35"/>
      <c r="J36" s="36"/>
      <c r="K36" s="1"/>
    </row>
    <row r="37" spans="1:11" ht="25.5" customHeight="1" x14ac:dyDescent="0.25">
      <c r="A37" s="88" t="s">
        <v>30</v>
      </c>
      <c r="B37" s="86" t="s">
        <v>61</v>
      </c>
      <c r="C37" s="86"/>
      <c r="D37" s="86"/>
      <c r="E37" s="86"/>
      <c r="F37" s="86"/>
      <c r="G37" s="86"/>
      <c r="H37" s="86"/>
      <c r="I37" s="86"/>
      <c r="J37" s="86"/>
    </row>
    <row r="38" spans="1:11" ht="61.5" customHeight="1" x14ac:dyDescent="0.25">
      <c r="A38" s="88" t="s">
        <v>31</v>
      </c>
      <c r="B38" s="86" t="s">
        <v>65</v>
      </c>
      <c r="C38" s="86"/>
      <c r="D38" s="86"/>
      <c r="E38" s="86"/>
      <c r="F38" s="86"/>
      <c r="G38" s="86"/>
      <c r="H38" s="86"/>
      <c r="I38" s="86"/>
      <c r="J38" s="86"/>
    </row>
    <row r="39" spans="1:11" ht="52.5" customHeight="1" x14ac:dyDescent="0.25">
      <c r="A39" s="88" t="s">
        <v>32</v>
      </c>
      <c r="B39" s="86" t="s">
        <v>67</v>
      </c>
      <c r="C39" s="86"/>
      <c r="D39" s="86"/>
      <c r="E39" s="86"/>
      <c r="F39" s="86"/>
      <c r="G39" s="86"/>
      <c r="H39" s="86"/>
      <c r="I39" s="86"/>
      <c r="J39" s="86"/>
    </row>
    <row r="40" spans="1:11" ht="56.25" customHeight="1" x14ac:dyDescent="0.25">
      <c r="A40" s="88" t="s">
        <v>33</v>
      </c>
      <c r="B40" s="89" t="s">
        <v>68</v>
      </c>
      <c r="C40" s="89"/>
      <c r="D40" s="89"/>
      <c r="E40" s="89"/>
      <c r="F40" s="89"/>
      <c r="G40" s="89"/>
      <c r="H40" s="89"/>
      <c r="I40" s="89"/>
      <c r="J40" s="89"/>
    </row>
    <row r="41" spans="1:11" ht="17.25" customHeight="1" x14ac:dyDescent="0.25">
      <c r="A41" s="73"/>
      <c r="B41" s="74"/>
      <c r="C41" s="74"/>
      <c r="D41" s="74"/>
      <c r="E41" s="74"/>
      <c r="F41" s="74"/>
      <c r="G41" s="74"/>
      <c r="H41" s="74"/>
      <c r="I41" s="74"/>
      <c r="J41" s="75"/>
    </row>
    <row r="42" spans="1:11" ht="25.5" customHeight="1" x14ac:dyDescent="0.25">
      <c r="A42" s="88" t="s">
        <v>30</v>
      </c>
      <c r="B42" s="86" t="s">
        <v>63</v>
      </c>
      <c r="C42" s="86"/>
      <c r="D42" s="86"/>
      <c r="E42" s="86"/>
      <c r="F42" s="86"/>
      <c r="G42" s="86"/>
      <c r="H42" s="86"/>
      <c r="I42" s="86"/>
      <c r="J42" s="86"/>
    </row>
    <row r="43" spans="1:11" ht="57.75" customHeight="1" x14ac:dyDescent="0.25">
      <c r="A43" s="88" t="s">
        <v>31</v>
      </c>
      <c r="B43" s="86" t="s">
        <v>66</v>
      </c>
      <c r="C43" s="86"/>
      <c r="D43" s="86"/>
      <c r="E43" s="86"/>
      <c r="F43" s="86"/>
      <c r="G43" s="86"/>
      <c r="H43" s="86"/>
      <c r="I43" s="86"/>
      <c r="J43" s="86"/>
    </row>
    <row r="44" spans="1:11" ht="55.5" customHeight="1" x14ac:dyDescent="0.25">
      <c r="A44" s="88" t="s">
        <v>32</v>
      </c>
      <c r="B44" s="86" t="s">
        <v>69</v>
      </c>
      <c r="C44" s="86"/>
      <c r="D44" s="86"/>
      <c r="E44" s="86"/>
      <c r="F44" s="86"/>
      <c r="G44" s="86"/>
      <c r="H44" s="86"/>
      <c r="I44" s="86"/>
      <c r="J44" s="86"/>
    </row>
    <row r="45" spans="1:11" ht="115.5" customHeight="1" x14ac:dyDescent="0.25">
      <c r="A45" s="88" t="s">
        <v>33</v>
      </c>
      <c r="B45" s="89" t="s">
        <v>70</v>
      </c>
      <c r="C45" s="89"/>
      <c r="D45" s="89"/>
      <c r="E45" s="89"/>
      <c r="F45" s="89"/>
      <c r="G45" s="89"/>
      <c r="H45" s="89"/>
      <c r="I45" s="89"/>
      <c r="J45" s="89"/>
    </row>
    <row r="46" spans="1:11" ht="15.75" x14ac:dyDescent="0.25">
      <c r="A46" s="31" t="s">
        <v>34</v>
      </c>
      <c r="B46" s="32"/>
      <c r="C46" s="32"/>
      <c r="D46" s="32"/>
      <c r="E46" s="32"/>
      <c r="F46" s="32"/>
      <c r="G46" s="32"/>
      <c r="H46" s="32"/>
      <c r="I46" s="32"/>
      <c r="J46" s="33"/>
    </row>
    <row r="47" spans="1:11" ht="15.75" x14ac:dyDescent="0.25">
      <c r="A47" s="62" t="s">
        <v>35</v>
      </c>
      <c r="B47" s="63"/>
      <c r="C47" s="63"/>
      <c r="D47" s="63"/>
      <c r="E47" s="63"/>
      <c r="F47" s="63"/>
      <c r="G47" s="63"/>
      <c r="H47" s="63"/>
      <c r="I47" s="63"/>
      <c r="J47" s="64"/>
      <c r="K47" s="1"/>
    </row>
    <row r="48" spans="1:11" ht="75" customHeight="1" x14ac:dyDescent="0.25">
      <c r="A48" s="65" t="s">
        <v>71</v>
      </c>
      <c r="B48" s="66"/>
      <c r="C48" s="66"/>
      <c r="D48" s="66"/>
      <c r="E48" s="66"/>
      <c r="F48" s="66"/>
      <c r="G48" s="66"/>
      <c r="H48" s="66"/>
      <c r="I48" s="66"/>
      <c r="J48" s="67"/>
    </row>
    <row r="49" spans="1:10" ht="27.75" customHeight="1" x14ac:dyDescent="0.25">
      <c r="A49" s="21"/>
      <c r="B49" s="21"/>
      <c r="C49" s="21"/>
      <c r="D49" s="21"/>
      <c r="E49" s="21"/>
      <c r="F49" s="21"/>
      <c r="G49" s="21"/>
      <c r="H49" s="21"/>
      <c r="I49" s="21"/>
      <c r="J49" s="21"/>
    </row>
    <row r="50" spans="1:10" ht="30.75" customHeight="1" x14ac:dyDescent="0.25">
      <c r="A50" s="68" t="s">
        <v>41</v>
      </c>
      <c r="B50" s="68"/>
      <c r="C50" s="68"/>
      <c r="D50" s="68"/>
      <c r="E50" s="68"/>
      <c r="F50" s="68"/>
      <c r="G50" s="68"/>
      <c r="H50" s="68"/>
      <c r="I50" s="68"/>
      <c r="J50" s="68"/>
    </row>
  </sheetData>
  <mergeCells count="57">
    <mergeCell ref="B43:J43"/>
    <mergeCell ref="B44:J44"/>
    <mergeCell ref="B45:J45"/>
    <mergeCell ref="A41:J41"/>
    <mergeCell ref="C31:D31"/>
    <mergeCell ref="E31:F31"/>
    <mergeCell ref="G31:H31"/>
    <mergeCell ref="I31:J31"/>
    <mergeCell ref="B42:J42"/>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0 H32:H34"/>
    <dataValidation allowBlank="1" showInputMessage="1" showErrorMessage="1" prompt="Meta alcanzada en el trimestre" sqref="G28:G30 G32:G34"/>
    <dataValidation allowBlank="1" showInputMessage="1" showErrorMessage="1" prompt="Monto presupuestado para el producto" sqref="D28:D30 F28:F29 E29 E30:F30 D32:D34 F32:F33 E33 E34:F34"/>
    <dataValidation allowBlank="1" showInputMessage="1" showErrorMessage="1" prompt="Meta anual del indicador" sqref="E28 C28:C30 E32 C32:C34"/>
    <dataValidation allowBlank="1" showInputMessage="1" showErrorMessage="1" prompt="Nombre del indicador" sqref="B28:B30 B32:B34"/>
    <dataValidation allowBlank="1" showInputMessage="1" showErrorMessage="1" prompt="Nombre de cada producto" sqref="A28:A30 A32:A34"/>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8:J49"/>
    <dataValidation allowBlank="1" showInputMessage="1" showErrorMessage="1" prompt="De existir desvío, explicar razones." sqref="B45:J45 B40:J40"/>
    <dataValidation allowBlank="1" showInputMessage="1" showErrorMessage="1" prompt="1. Describir lo plasmado en el presupuesto_x000a_2. Describir lo alcanzado en términos financieros y de producción " sqref="B39:J39 B44:J44"/>
    <dataValidation allowBlank="1" showInputMessage="1" showErrorMessage="1" prompt="¿En qué consiste el producto? su objetivo" sqref="B38:J38 B43:J43"/>
    <dataValidation allowBlank="1" showInputMessage="1" showErrorMessage="1" prompt="Nombre del producto" sqref="B37:J37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Martinez Guzman</cp:lastModifiedBy>
  <dcterms:created xsi:type="dcterms:W3CDTF">2021-03-22T15:50:10Z</dcterms:created>
  <dcterms:modified xsi:type="dcterms:W3CDTF">2022-04-11T23:52:24Z</dcterms:modified>
</cp:coreProperties>
</file>