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martinez\Documents\VICERRECTORIA PLANIFICACION ITLA\Presupuesto Gral\Presupuesto 2025\"/>
    </mc:Choice>
  </mc:AlternateContent>
  <xr:revisionPtr revIDLastSave="0" documentId="13_ncr:1_{993FAC50-DB00-48E1-BC3B-0006DA640E16}"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I25" i="1" l="1"/>
  <c r="J33" i="1" l="1"/>
  <c r="J29" i="1"/>
  <c r="I29" i="1"/>
  <c r="I33" i="1"/>
  <c r="C16" i="1" l="1"/>
  <c r="C15" i="1"/>
  <c r="C14" i="1"/>
</calcChain>
</file>

<file path=xl/sharedStrings.xml><?xml version="1.0" encoding="utf-8"?>
<sst xmlns="http://schemas.openxmlformats.org/spreadsheetml/2006/main" count="93" uniqueCount="73">
  <si>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</si>
  <si>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</si>
  <si>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</si>
  <si>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</si>
  <si>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</si>
  <si>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</si>
  <si>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</si>
  <si>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</si>
  <si>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</si>
  <si>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</si>
  <si>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</si>
  <si>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</si>
  <si>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</si>
  <si>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</si>
  <si>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</si>
  <si>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</si>
  <si>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</si>
  <si>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</si>
  <si>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</si>
  <si>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</si>
  <si>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</si>
  <si>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</si>
  <si>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</si>
  <si>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</si>
  <si>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</si>
  <si>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</si>
  <si>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</si>
  <si>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</si>
  <si>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</si>
  <si>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</si>
  <si>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</si>
  <si>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</si>
  <si>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</si>
  <si>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</si>
  <si>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</si>
  <si>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</si>
  <si>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</si>
  <si>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</si>
  <si>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</si>
  <si>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</si>
  <si>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</si>
  <si>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</si>
  <si>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</si>
  <si>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</si>
  <si>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</si>
  <si>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</si>
  <si>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</si>
  <si>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</si>
  <si>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</si>
  <si>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</si>
  <si>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</si>
  <si>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</si>
  <si>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</si>
  <si>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</si>
  <si>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</si>
  <si>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</si>
  <si>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</si>
  <si>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</si>
  <si>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</si>
  <si>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</si>
  <si>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</si>
  <si>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</si>
  <si>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</si>
  <si>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</si>
  <si>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</si>
  <si>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</si>
  <si>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</si>
  <si>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De la meta propuesta para el Trimestre Enero - Marzo fue de 6,8150 matriculados, de lo cual se logro en un 100.18% de lo programado. Lo anterior se logró con un monto presupuestario de RD$ 180,067,728.71 de los RD$ 189,634,727.67 programados, lo que representa un 95% de los recursos financieros asignados.</t>
  </si>
  <si>
    <t xml:space="preserve">Para este producto la meta física programada se logró en un 100.18%. En relación a la ejecución financiera la misma fue lograda en un 95% </t>
  </si>
  <si>
    <t>De la meta propuesta para el Trimestre Enero - Marzo fue de 3,463 egresados de educación continua, de lo cual se logro en un 117.3% de lo programado. Lo anterior se logró con un monto presupuestario de RD$ 58,261,091.23 de los RD$ 54,380,803.00 programados, lo que representa un 107.1% de los recursos financieros asignados.</t>
  </si>
  <si>
    <t>Para este producto se logró de la producción física programa en un 117.3% debido a las mejoras en la supervisión docente lo que ha contribuido en una disminución de los niveles de deserción en las diversas capacitaciones ofertadas en las diferentes extensiones. La deserción general para este trimestre fue de un 32%, disminuyendo en un 9% con relación al año anterior. En relación a la ejecución financiera la misma fue lograda en un 107.1%, esto se debe a las cuentas por pagar pendientes del 2024, que se pagaron durante este periodo.</t>
  </si>
  <si>
    <t>En relación al producto 6788 - La ejecución de este producto para los trimestres venideros es tendente a incrementar debido a la apertura de una nueva extensión en SFM, y las convocatorias de becas en todas las extensiones ampliando el acceso a los servicios de educación continua en general en todas nuestras localidades.
En relación al producto 6787- La tendencia de este producto es seguir aumentando para el T02 debido al crecimiento de la matrícula del técnico superior, debido a la puesta en marcha de la carrera semipresencial del Tecnólogo en Ciberseguridad.</t>
  </si>
  <si>
    <t>Incrementada la proporción de jóvenes matriculados en educación técnica superior en sus regiones/ comunidades de origen en el 15,523 en el 2024 a 17,970 en el 2027
Mejoradas las competencias de los estudiantes en el manejo de las TIC de  6,750 en el 2024 a 8,269 en el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</si>
</sst>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00%"/>
    <numFmt numFmtId="168" formatCode="[$-10409]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sz val="11"/>
      <name val="Calibri"/>
      <family val="2"/>
      <scheme val="minor"/>
    </font>
    <font>
      <sz val="9"/>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4" fontId="24" fillId="0" borderId="39" xfId="0" applyNumberFormat="1" applyFont="1" applyBorder="1" applyAlignment="1">
      <alignment horizontal="center" vertical="center" wrapText="1" readingOrder="1"/>
    </xf>
    <xf numFmtId="0" fontId="23" fillId="0" borderId="37" xfId="0" applyFont="1" applyBorder="1" applyAlignment="1">
      <alignment vertical="center" wrapText="1" readingOrder="1"/>
    </xf>
    <xf numFmtId="0" fontId="23" fillId="0" borderId="38" xfId="0" applyFont="1" applyBorder="1" applyAlignment="1">
      <alignment vertical="center" wrapText="1" readingOrder="1"/>
    </xf>
    <xf numFmtId="0" fontId="25" fillId="0" borderId="20" xfId="0" applyFont="1" applyBorder="1" applyAlignment="1" applyProtection="1">
      <alignment vertical="center" wrapText="1"/>
      <protection locked="0"/>
    </xf>
    <xf numFmtId="0" fontId="23" fillId="0" borderId="0" xfId="0" applyFont="1"/>
    <xf numFmtId="165" fontId="15" fillId="0" borderId="26" xfId="0" applyNumberFormat="1" applyFont="1" applyBorder="1" applyAlignment="1" applyProtection="1">
      <alignment horizontal="center" vertical="center" wrapText="1" readingOrder="1"/>
      <protection locked="0"/>
    </xf>
    <xf numFmtId="168" fontId="15" fillId="7" borderId="23" xfId="0" applyNumberFormat="1" applyFont="1" applyFill="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0" fillId="6" borderId="20" xfId="0" applyFill="1" applyBorder="1" applyAlignment="1">
      <alignment horizontal="center" vertical="center" wrapText="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0" xfId="0" applyFont="1" applyAlignment="1">
      <alignment horizontal="left" vertical="center" wrapText="1"/>
    </xf>
    <xf numFmtId="0" fontId="20" fillId="0" borderId="20" xfId="0" applyFont="1" applyBorder="1" applyAlignment="1" applyProtection="1">
      <alignment horizontal="justify" vertical="center" wrapText="1"/>
      <protection locked="0"/>
    </xf>
    <xf numFmtId="0" fontId="22" fillId="0" borderId="20" xfId="0" applyFont="1" applyBorder="1" applyAlignment="1" applyProtection="1">
      <alignment horizontal="justify" vertical="center" wrapText="1"/>
      <protection locked="0"/>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22" fillId="0" borderId="33" xfId="0" applyFont="1" applyBorder="1" applyAlignment="1" applyProtection="1">
      <alignment horizontal="justify" vertical="center" wrapText="1"/>
      <protection locked="0"/>
    </xf>
    <xf numFmtId="0" fontId="22" fillId="0" borderId="34" xfId="0" applyFont="1" applyBorder="1" applyAlignment="1" applyProtection="1">
      <alignment horizontal="justify" vertical="center" wrapText="1"/>
      <protection locked="0"/>
    </xf>
    <xf numFmtId="0" fontId="22" fillId="0" borderId="35" xfId="0" applyFont="1" applyBorder="1" applyAlignment="1" applyProtection="1">
      <alignment horizontal="justify" vertical="center" wrapText="1"/>
      <protection locked="0"/>
    </xf>
    <xf numFmtId="0" fontId="0" fillId="0" borderId="0" xfId="0" applyAlignment="1"/>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topLeftCell="A40" zoomScaleNormal="100" zoomScaleSheetLayoutView="100" workbookViewId="0">
      <selection activeCell="A22" sqref="A22:J22"/>
    </sheetView>
  </sheetViews>
  <sheetFormatPr baseColWidth="10" defaultColWidth="11.42578125" defaultRowHeight="15" x14ac:dyDescent="0.25"/>
  <cols>
    <col min="1" max="1" width="23" style="5" customWidth="1"/>
    <col min="2" max="3" width="12.7109375" style="5" customWidth="1"/>
    <col min="4" max="4" width="13.7109375" style="5" bestFit="1" customWidth="1"/>
    <col min="5" max="10" width="12.7109375" style="5" customWidth="1"/>
    <col min="11" max="11" width="12.5703125" style="5" bestFit="1" customWidth="1"/>
    <col min="12" max="12" width="13.7109375" bestFit="1" customWidth="1"/>
    <col min="14" max="14" width="10.7109375" customWidth="1"/>
  </cols>
  <sheetData>
    <row r="1" spans="1:11" ht="21.75" thickBot="1" x14ac:dyDescent="0.3">
      <c r="A1" s="17"/>
      <c r="B1" s="54" t="s">
        <v>50</v>
      </c>
      <c r="C1" s="55"/>
      <c r="D1" s="55"/>
      <c r="E1" s="55"/>
      <c r="F1" s="55"/>
      <c r="G1" s="55"/>
      <c r="H1" s="55"/>
      <c r="I1" s="55"/>
      <c r="J1" s="56"/>
      <c r="K1" s="1"/>
    </row>
    <row r="2" spans="1:11" ht="21.75" thickBot="1" x14ac:dyDescent="0.3">
      <c r="A2" s="18"/>
      <c r="B2" s="57" t="s">
        <v>0</v>
      </c>
      <c r="C2" s="58"/>
      <c r="D2" s="57" t="s">
        <v>1</v>
      </c>
      <c r="E2" s="58"/>
      <c r="F2" s="58"/>
      <c r="G2" s="58"/>
      <c r="H2" s="59"/>
      <c r="I2" s="2" t="s">
        <v>2</v>
      </c>
      <c r="J2" s="3" t="s">
        <v>3</v>
      </c>
      <c r="K2" s="1"/>
    </row>
    <row r="3" spans="1:11" ht="21.75" thickBot="1" x14ac:dyDescent="0.3">
      <c r="A3" s="19"/>
      <c r="B3" s="60" t="s">
        <v>4</v>
      </c>
      <c r="C3" s="61"/>
      <c r="D3" s="60"/>
      <c r="E3" s="61"/>
      <c r="F3" s="61"/>
      <c r="G3" s="61"/>
      <c r="H3" s="62"/>
      <c r="I3" s="21"/>
      <c r="J3" s="22"/>
      <c r="K3" s="1"/>
    </row>
    <row r="4" spans="1:11" x14ac:dyDescent="0.25">
      <c r="A4" s="63"/>
      <c r="B4" s="64"/>
      <c r="C4" s="64"/>
      <c r="D4" s="65"/>
      <c r="E4" s="65"/>
      <c r="F4" s="65"/>
      <c r="G4" s="65"/>
      <c r="H4" s="65"/>
      <c r="I4" s="64"/>
      <c r="J4" s="66"/>
      <c r="K4" s="1"/>
    </row>
    <row r="5" spans="1:11" ht="3" customHeight="1" x14ac:dyDescent="0.25">
      <c r="A5" s="45"/>
      <c r="B5" s="46"/>
      <c r="C5" s="46"/>
      <c r="D5" s="46"/>
      <c r="E5" s="46"/>
      <c r="F5" s="46"/>
      <c r="G5" s="46"/>
      <c r="H5" s="46"/>
      <c r="I5" s="46"/>
      <c r="J5" s="47"/>
      <c r="K5" s="1"/>
    </row>
    <row r="6" spans="1:11" ht="15.75" x14ac:dyDescent="0.25">
      <c r="A6" s="48" t="s">
        <v>66</v>
      </c>
      <c r="B6" s="49"/>
      <c r="C6" s="49"/>
      <c r="D6" s="49"/>
      <c r="E6" s="49"/>
      <c r="F6" s="49"/>
      <c r="G6" s="49"/>
      <c r="H6" s="49"/>
      <c r="I6" s="49"/>
      <c r="J6" s="50"/>
      <c r="K6" s="1"/>
    </row>
    <row r="7" spans="1:11" ht="15.75" x14ac:dyDescent="0.25">
      <c r="A7" s="51" t="s">
        <v>5</v>
      </c>
      <c r="B7" s="52"/>
      <c r="C7" s="52"/>
      <c r="D7" s="52"/>
      <c r="E7" s="52"/>
      <c r="F7" s="52"/>
      <c r="G7" s="52"/>
      <c r="H7" s="52"/>
      <c r="I7" s="52"/>
      <c r="J7" s="53"/>
      <c r="K7" s="1"/>
    </row>
    <row r="8" spans="1:11" s="24" customFormat="1" x14ac:dyDescent="0.25">
      <c r="A8" s="31" t="s">
        <v>6</v>
      </c>
      <c r="B8" s="67" t="s">
        <v>51</v>
      </c>
      <c r="C8" s="67"/>
      <c r="D8" s="67"/>
      <c r="E8" s="67"/>
      <c r="F8" s="67"/>
      <c r="G8" s="67"/>
      <c r="H8" s="67"/>
      <c r="I8" s="67"/>
      <c r="J8" s="67"/>
      <c r="K8" s="23"/>
    </row>
    <row r="9" spans="1:11" s="24" customFormat="1" x14ac:dyDescent="0.25">
      <c r="A9" s="32" t="s">
        <v>35</v>
      </c>
      <c r="B9" s="67" t="s">
        <v>52</v>
      </c>
      <c r="C9" s="67"/>
      <c r="D9" s="67"/>
      <c r="E9" s="67"/>
      <c r="F9" s="67"/>
      <c r="G9" s="67"/>
      <c r="H9" s="67"/>
      <c r="I9" s="67"/>
      <c r="J9" s="67"/>
      <c r="K9" s="23"/>
    </row>
    <row r="10" spans="1:11" s="24" customFormat="1" x14ac:dyDescent="0.25">
      <c r="A10" s="32" t="s">
        <v>36</v>
      </c>
      <c r="B10" s="67" t="s">
        <v>53</v>
      </c>
      <c r="C10" s="67"/>
      <c r="D10" s="67"/>
      <c r="E10" s="67"/>
      <c r="F10" s="67"/>
      <c r="G10" s="67"/>
      <c r="H10" s="67"/>
      <c r="I10" s="67"/>
      <c r="J10" s="67"/>
      <c r="K10" s="23"/>
    </row>
    <row r="11" spans="1:11" s="24" customFormat="1" ht="45" customHeight="1" x14ac:dyDescent="0.25">
      <c r="A11" s="31" t="s">
        <v>7</v>
      </c>
      <c r="B11" s="68" t="s">
        <v>54</v>
      </c>
      <c r="C11" s="68"/>
      <c r="D11" s="68"/>
      <c r="E11" s="68"/>
      <c r="F11" s="68"/>
      <c r="G11" s="68"/>
      <c r="H11" s="68"/>
      <c r="I11" s="68"/>
      <c r="J11" s="68"/>
      <c r="K11" s="25"/>
    </row>
    <row r="12" spans="1:11" s="24" customFormat="1" ht="42.75" customHeight="1" x14ac:dyDescent="0.25">
      <c r="A12" s="31" t="s">
        <v>8</v>
      </c>
      <c r="B12" s="68" t="s">
        <v>55</v>
      </c>
      <c r="C12" s="68"/>
      <c r="D12" s="68"/>
      <c r="E12" s="68"/>
      <c r="F12" s="68"/>
      <c r="G12" s="68"/>
      <c r="H12" s="68"/>
      <c r="I12" s="68"/>
      <c r="J12" s="68"/>
      <c r="K12" s="25"/>
    </row>
    <row r="13" spans="1:11" ht="15.75" x14ac:dyDescent="0.25">
      <c r="A13" s="48" t="s">
        <v>9</v>
      </c>
      <c r="B13" s="49"/>
      <c r="C13" s="49"/>
      <c r="D13" s="49"/>
      <c r="E13" s="49"/>
      <c r="F13" s="49"/>
      <c r="G13" s="49"/>
      <c r="H13" s="49"/>
      <c r="I13" s="49"/>
      <c r="J13" s="50"/>
    </row>
    <row r="14" spans="1:11" ht="27.75" customHeight="1" x14ac:dyDescent="0.25">
      <c r="A14" s="33" t="s">
        <v>10</v>
      </c>
      <c r="B14" s="28">
        <v>3</v>
      </c>
      <c r="C14" s="69" t="str">
        <f>IFERROR(VLOOKUP(B14,'[1]Validacion datos'!A2:B5,2,FALSE),"")</f>
        <v>DESARROLLO PRODUCTIVO</v>
      </c>
      <c r="D14" s="69"/>
      <c r="E14" s="69"/>
      <c r="F14" s="69"/>
      <c r="G14" s="69"/>
      <c r="H14" s="69"/>
      <c r="I14" s="69"/>
      <c r="J14" s="69"/>
    </row>
    <row r="15" spans="1:11" ht="26.25" customHeight="1" x14ac:dyDescent="0.25">
      <c r="A15" s="33" t="s">
        <v>11</v>
      </c>
      <c r="B15" s="29">
        <v>3.3</v>
      </c>
      <c r="C15" s="44" t="str">
        <f>IFERROR(VLOOKUP(B15,'[1]Validacion datos'!A8:B26,2,FALSE),"")</f>
        <v>Competitividad e innovavión en un ambiente favorable a la cooperación y la responsabilidad social</v>
      </c>
      <c r="D15" s="44"/>
      <c r="E15" s="44"/>
      <c r="F15" s="44"/>
      <c r="G15" s="44"/>
      <c r="H15" s="44"/>
      <c r="I15" s="44"/>
      <c r="J15" s="44"/>
    </row>
    <row r="16" spans="1:11" ht="32.25" customHeight="1" x14ac:dyDescent="0.25">
      <c r="A16" s="33" t="s">
        <v>12</v>
      </c>
      <c r="B16" s="30" t="s">
        <v>56</v>
      </c>
      <c r="C16" s="44" t="str">
        <f>IFERROR(VLOOKUP(B16,'[1]Validacion datos'!D8:E64,2,FALSE),"")</f>
        <v>Consolidar un sistema de educación superior de calidad, que responda a las necesidades del desarrollo de la Nación</v>
      </c>
      <c r="D16" s="44"/>
      <c r="E16" s="44"/>
      <c r="F16" s="44"/>
      <c r="G16" s="44"/>
      <c r="H16" s="44"/>
      <c r="I16" s="44"/>
      <c r="J16" s="44"/>
    </row>
    <row r="17" spans="1:13" ht="15.75" x14ac:dyDescent="0.25">
      <c r="A17" s="48" t="s">
        <v>13</v>
      </c>
      <c r="B17" s="49"/>
      <c r="C17" s="49"/>
      <c r="D17" s="49"/>
      <c r="E17" s="49"/>
      <c r="F17" s="49"/>
      <c r="G17" s="49"/>
      <c r="H17" s="49"/>
      <c r="I17" s="49"/>
      <c r="J17" s="50"/>
    </row>
    <row r="18" spans="1:13" ht="29.25" customHeight="1" x14ac:dyDescent="0.25">
      <c r="A18" s="33" t="s">
        <v>14</v>
      </c>
      <c r="B18" s="68" t="s">
        <v>57</v>
      </c>
      <c r="C18" s="68"/>
      <c r="D18" s="68"/>
      <c r="E18" s="68"/>
      <c r="F18" s="68"/>
      <c r="G18" s="68"/>
      <c r="H18" s="68"/>
      <c r="I18" s="68"/>
      <c r="J18" s="68"/>
    </row>
    <row r="19" spans="1:13" ht="72.75" customHeight="1" x14ac:dyDescent="0.25">
      <c r="A19" s="31" t="s">
        <v>15</v>
      </c>
      <c r="B19" s="85" t="s">
        <v>58</v>
      </c>
      <c r="C19" s="85"/>
      <c r="D19" s="85"/>
      <c r="E19" s="85"/>
      <c r="F19" s="85"/>
      <c r="G19" s="85"/>
      <c r="H19" s="85"/>
      <c r="I19" s="85"/>
      <c r="J19" s="85"/>
    </row>
    <row r="20" spans="1:13" ht="26.25" customHeight="1" x14ac:dyDescent="0.25">
      <c r="A20" s="31" t="s">
        <v>16</v>
      </c>
      <c r="B20" s="68" t="s">
        <v>59</v>
      </c>
      <c r="C20" s="68"/>
      <c r="D20" s="68"/>
      <c r="E20" s="68"/>
      <c r="F20" s="68"/>
      <c r="G20" s="68"/>
      <c r="H20" s="68"/>
      <c r="I20" s="68"/>
      <c r="J20" s="68"/>
    </row>
    <row r="21" spans="1:13" ht="69" customHeight="1" x14ac:dyDescent="0.25">
      <c r="A21" s="31" t="s">
        <v>37</v>
      </c>
      <c r="B21" s="85" t="s">
        <v>72</v>
      </c>
      <c r="C21" s="85"/>
      <c r="D21" s="85"/>
      <c r="E21" s="85"/>
      <c r="F21" s="85"/>
      <c r="G21" s="85"/>
      <c r="H21" s="85"/>
      <c r="I21" s="85"/>
      <c r="J21" s="85"/>
      <c r="K21" s="1"/>
    </row>
    <row r="22" spans="1:13" ht="15.75" x14ac:dyDescent="0.25">
      <c r="A22" s="48" t="s">
        <v>17</v>
      </c>
      <c r="B22" s="49"/>
      <c r="C22" s="49"/>
      <c r="D22" s="49"/>
      <c r="E22" s="49"/>
      <c r="F22" s="49"/>
      <c r="G22" s="49"/>
      <c r="H22" s="49"/>
      <c r="I22" s="49"/>
      <c r="J22" s="50"/>
    </row>
    <row r="23" spans="1:13" ht="15.75" x14ac:dyDescent="0.25">
      <c r="A23" s="51" t="s">
        <v>18</v>
      </c>
      <c r="B23" s="52"/>
      <c r="C23" s="52"/>
      <c r="D23" s="52"/>
      <c r="E23" s="52"/>
      <c r="F23" s="52"/>
      <c r="G23" s="52"/>
      <c r="H23" s="52"/>
      <c r="I23" s="52"/>
      <c r="J23" s="53"/>
      <c r="K23" s="1"/>
    </row>
    <row r="24" spans="1:13" ht="15" customHeight="1" x14ac:dyDescent="0.25">
      <c r="A24" s="70" t="s">
        <v>19</v>
      </c>
      <c r="B24" s="71"/>
      <c r="C24" s="72" t="s">
        <v>20</v>
      </c>
      <c r="D24" s="74"/>
      <c r="E24" s="74"/>
      <c r="F24" s="74" t="s">
        <v>21</v>
      </c>
      <c r="G24" s="74"/>
      <c r="H24" s="71"/>
      <c r="I24" s="72" t="s">
        <v>22</v>
      </c>
      <c r="J24" s="73"/>
    </row>
    <row r="25" spans="1:13" ht="15" customHeight="1" x14ac:dyDescent="0.25">
      <c r="A25" s="87">
        <v>1141600000</v>
      </c>
      <c r="B25" s="88"/>
      <c r="C25" s="78">
        <v>1141600000</v>
      </c>
      <c r="D25" s="79"/>
      <c r="E25" s="80"/>
      <c r="F25" s="78">
        <f>+H29+H33</f>
        <v>238328819.94</v>
      </c>
      <c r="G25" s="79"/>
      <c r="H25" s="80"/>
      <c r="I25" s="89">
        <f>+F25/C25</f>
        <v>0.20876736154519973</v>
      </c>
      <c r="J25" s="90"/>
      <c r="L25" s="37"/>
      <c r="M25" s="38"/>
    </row>
    <row r="26" spans="1:13" ht="15.75" x14ac:dyDescent="0.25">
      <c r="A26" s="51" t="s">
        <v>23</v>
      </c>
      <c r="B26" s="52"/>
      <c r="C26" s="52"/>
      <c r="D26" s="52"/>
      <c r="E26" s="52"/>
      <c r="F26" s="52"/>
      <c r="G26" s="52"/>
      <c r="H26" s="52"/>
      <c r="I26" s="52"/>
      <c r="J26" s="53"/>
      <c r="K26" s="1"/>
    </row>
    <row r="27" spans="1:13" x14ac:dyDescent="0.25">
      <c r="A27" s="4"/>
      <c r="B27"/>
      <c r="C27" s="75" t="s">
        <v>49</v>
      </c>
      <c r="D27" s="76"/>
      <c r="E27" s="75" t="s">
        <v>47</v>
      </c>
      <c r="F27" s="76"/>
      <c r="G27" s="75" t="s">
        <v>48</v>
      </c>
      <c r="H27" s="75"/>
      <c r="I27" s="75" t="s">
        <v>24</v>
      </c>
      <c r="J27" s="77"/>
      <c r="K27" s="1"/>
    </row>
    <row r="28" spans="1:13" ht="38.25" x14ac:dyDescent="0.25">
      <c r="A28" s="6" t="s">
        <v>25</v>
      </c>
      <c r="B28" s="7" t="s">
        <v>26</v>
      </c>
      <c r="C28" s="7" t="s">
        <v>38</v>
      </c>
      <c r="D28" s="7" t="s">
        <v>39</v>
      </c>
      <c r="E28" s="7" t="s">
        <v>41</v>
      </c>
      <c r="F28" s="7" t="s">
        <v>42</v>
      </c>
      <c r="G28" s="7" t="s">
        <v>43</v>
      </c>
      <c r="H28" s="7" t="s">
        <v>44</v>
      </c>
      <c r="I28" s="7" t="s">
        <v>45</v>
      </c>
      <c r="J28" s="8" t="s">
        <v>46</v>
      </c>
      <c r="K28" s="1"/>
    </row>
    <row r="29" spans="1:13" ht="60" x14ac:dyDescent="0.25">
      <c r="A29" s="27" t="s">
        <v>60</v>
      </c>
      <c r="B29" s="26" t="s">
        <v>61</v>
      </c>
      <c r="C29" s="41">
        <v>21802</v>
      </c>
      <c r="D29" s="41">
        <v>839200000</v>
      </c>
      <c r="E29" s="9">
        <v>6815</v>
      </c>
      <c r="F29" s="9">
        <v>189634727.66999999</v>
      </c>
      <c r="G29" s="43">
        <v>6827</v>
      </c>
      <c r="H29" s="9">
        <v>180067728.71000001</v>
      </c>
      <c r="I29" s="10">
        <f>+Tabla1[[#This Row],[Física 
(E)]]/Tabla1[[#This Row],[Física
(C)]]</f>
        <v>1.0017608217168013</v>
      </c>
      <c r="J29" s="42">
        <f>+Tabla1[[#This Row],[Financiera 
 (F)]]/Tabla1[[#This Row],[Financiera
(D)]]</f>
        <v>0.94955038521927082</v>
      </c>
      <c r="K29" s="1"/>
      <c r="L29" s="35"/>
    </row>
    <row r="30" spans="1:13" x14ac:dyDescent="0.25">
      <c r="A30" s="12"/>
      <c r="B30" s="13"/>
      <c r="C30" s="14"/>
      <c r="D30" s="15"/>
      <c r="E30" s="15"/>
      <c r="F30" s="15"/>
      <c r="G30" s="16"/>
      <c r="H30" s="15"/>
      <c r="I30" s="10"/>
      <c r="J30" s="11"/>
      <c r="K30" s="1"/>
    </row>
    <row r="31" spans="1:13" x14ac:dyDescent="0.25">
      <c r="A31" s="4"/>
      <c r="B31"/>
      <c r="C31" s="75" t="s">
        <v>49</v>
      </c>
      <c r="D31" s="76"/>
      <c r="E31" s="75" t="s">
        <v>47</v>
      </c>
      <c r="F31" s="76"/>
      <c r="G31" s="75" t="s">
        <v>48</v>
      </c>
      <c r="H31" s="75"/>
      <c r="I31" s="75" t="s">
        <v>24</v>
      </c>
      <c r="J31" s="77"/>
      <c r="K31" s="1"/>
    </row>
    <row r="32" spans="1:13" ht="38.25" x14ac:dyDescent="0.25">
      <c r="A32" s="6" t="s">
        <v>25</v>
      </c>
      <c r="B32" s="7" t="s">
        <v>26</v>
      </c>
      <c r="C32" s="7" t="s">
        <v>38</v>
      </c>
      <c r="D32" s="7" t="s">
        <v>39</v>
      </c>
      <c r="E32" s="7" t="s">
        <v>41</v>
      </c>
      <c r="F32" s="7" t="s">
        <v>42</v>
      </c>
      <c r="G32" s="7" t="s">
        <v>43</v>
      </c>
      <c r="H32" s="7" t="s">
        <v>44</v>
      </c>
      <c r="I32" s="7" t="s">
        <v>45</v>
      </c>
      <c r="J32" s="8" t="s">
        <v>46</v>
      </c>
      <c r="K32" s="1"/>
      <c r="L32" s="35"/>
    </row>
    <row r="33" spans="1:14" ht="60" x14ac:dyDescent="0.25">
      <c r="A33" s="27" t="s">
        <v>62</v>
      </c>
      <c r="B33" s="26" t="s">
        <v>63</v>
      </c>
      <c r="C33" s="41">
        <v>13883</v>
      </c>
      <c r="D33" s="36">
        <v>297766920.74000001</v>
      </c>
      <c r="E33" s="9">
        <v>3463</v>
      </c>
      <c r="F33" s="9">
        <v>54380803</v>
      </c>
      <c r="G33" s="43">
        <v>4062</v>
      </c>
      <c r="H33" s="9">
        <v>58261091.229999997</v>
      </c>
      <c r="I33" s="10">
        <f>+Tabla13[[#This Row],[Física 
(E)]]/Tabla13[[#This Row],[Física
(C)]]</f>
        <v>1.1729714120704591</v>
      </c>
      <c r="J33" s="42">
        <f>+Tabla13[[#This Row],[Financiera 
 (F)]]/Tabla13[[#This Row],[Financiera
(D)]]</f>
        <v>1.0713540075897738</v>
      </c>
      <c r="K33" s="1"/>
      <c r="L33" s="35"/>
    </row>
    <row r="34" spans="1:14" x14ac:dyDescent="0.25">
      <c r="A34" s="12"/>
      <c r="B34" s="13"/>
      <c r="C34" s="14"/>
      <c r="D34" s="15"/>
      <c r="E34" s="15"/>
      <c r="F34" s="15"/>
      <c r="G34" s="16"/>
      <c r="H34" s="15"/>
      <c r="I34" s="10"/>
      <c r="J34" s="11"/>
      <c r="K34" s="1"/>
      <c r="L34" s="35"/>
    </row>
    <row r="35" spans="1:14" ht="15.75" x14ac:dyDescent="0.25">
      <c r="A35" s="48" t="s">
        <v>27</v>
      </c>
      <c r="B35" s="49"/>
      <c r="C35" s="49"/>
      <c r="D35" s="49"/>
      <c r="E35" s="49"/>
      <c r="F35" s="49"/>
      <c r="G35" s="49"/>
      <c r="H35" s="49"/>
      <c r="I35" s="49"/>
      <c r="J35" s="50"/>
      <c r="K35" s="1"/>
      <c r="L35" s="35"/>
    </row>
    <row r="36" spans="1:14" ht="15.75" x14ac:dyDescent="0.25">
      <c r="A36" s="51" t="s">
        <v>28</v>
      </c>
      <c r="B36" s="52"/>
      <c r="C36" s="52"/>
      <c r="D36" s="52"/>
      <c r="E36" s="52"/>
      <c r="F36" s="52"/>
      <c r="G36" s="52"/>
      <c r="H36" s="52"/>
      <c r="I36" s="52"/>
      <c r="J36" s="53"/>
      <c r="K36" s="1"/>
      <c r="L36" s="35"/>
    </row>
    <row r="37" spans="1:14" ht="25.5" customHeight="1" x14ac:dyDescent="0.25">
      <c r="A37" s="34" t="s">
        <v>29</v>
      </c>
      <c r="B37" s="85" t="s">
        <v>60</v>
      </c>
      <c r="C37" s="85"/>
      <c r="D37" s="85"/>
      <c r="E37" s="85"/>
      <c r="F37" s="85"/>
      <c r="G37" s="85"/>
      <c r="H37" s="85"/>
      <c r="I37" s="85"/>
      <c r="J37" s="85"/>
      <c r="K37" s="1"/>
    </row>
    <row r="38" spans="1:14" ht="61.5" customHeight="1" x14ac:dyDescent="0.25">
      <c r="A38" s="34" t="s">
        <v>30</v>
      </c>
      <c r="B38" s="85" t="s">
        <v>64</v>
      </c>
      <c r="C38" s="85"/>
      <c r="D38" s="85"/>
      <c r="E38" s="85"/>
      <c r="F38" s="85"/>
      <c r="G38" s="85"/>
      <c r="H38" s="85"/>
      <c r="I38" s="85"/>
      <c r="J38" s="85"/>
    </row>
    <row r="39" spans="1:14" ht="52.5" customHeight="1" x14ac:dyDescent="0.25">
      <c r="A39" s="34" t="s">
        <v>31</v>
      </c>
      <c r="B39" s="86" t="s">
        <v>67</v>
      </c>
      <c r="C39" s="86"/>
      <c r="D39" s="86"/>
      <c r="E39" s="86"/>
      <c r="F39" s="86"/>
      <c r="G39" s="86"/>
      <c r="H39" s="86"/>
      <c r="I39" s="86"/>
      <c r="J39" s="86"/>
    </row>
    <row r="40" spans="1:14" ht="52.5" customHeight="1" x14ac:dyDescent="0.25">
      <c r="A40" s="34" t="s">
        <v>32</v>
      </c>
      <c r="B40" s="86" t="s">
        <v>68</v>
      </c>
      <c r="C40" s="86"/>
      <c r="D40" s="86"/>
      <c r="E40" s="86"/>
      <c r="F40" s="86"/>
      <c r="G40" s="86"/>
      <c r="H40" s="86"/>
      <c r="I40" s="86"/>
      <c r="J40" s="86"/>
    </row>
    <row r="41" spans="1:14" ht="17.25" customHeight="1" x14ac:dyDescent="0.25">
      <c r="A41" s="91"/>
      <c r="B41" s="92"/>
      <c r="C41" s="92"/>
      <c r="D41" s="92"/>
      <c r="E41" s="92"/>
      <c r="F41" s="92"/>
      <c r="G41" s="92"/>
      <c r="H41" s="92"/>
      <c r="I41" s="92"/>
      <c r="J41" s="93"/>
    </row>
    <row r="42" spans="1:14" ht="25.5" customHeight="1" x14ac:dyDescent="0.25">
      <c r="A42" s="34" t="s">
        <v>29</v>
      </c>
      <c r="B42" s="68" t="s">
        <v>62</v>
      </c>
      <c r="C42" s="68"/>
      <c r="D42" s="68"/>
      <c r="E42" s="68"/>
      <c r="F42" s="68"/>
      <c r="G42" s="68"/>
      <c r="H42" s="68"/>
      <c r="I42" s="68"/>
      <c r="J42" s="68"/>
    </row>
    <row r="43" spans="1:14" ht="57.75" customHeight="1" x14ac:dyDescent="0.25">
      <c r="A43" s="34" t="s">
        <v>30</v>
      </c>
      <c r="B43" s="86" t="s">
        <v>65</v>
      </c>
      <c r="C43" s="86"/>
      <c r="D43" s="86"/>
      <c r="E43" s="86"/>
      <c r="F43" s="86"/>
      <c r="G43" s="86"/>
      <c r="H43" s="86"/>
      <c r="I43" s="86"/>
      <c r="J43" s="86"/>
      <c r="N43" s="97"/>
    </row>
    <row r="44" spans="1:14" ht="55.5" customHeight="1" x14ac:dyDescent="0.25">
      <c r="A44" s="34" t="s">
        <v>31</v>
      </c>
      <c r="B44" s="86" t="s">
        <v>69</v>
      </c>
      <c r="C44" s="86"/>
      <c r="D44" s="86"/>
      <c r="E44" s="86"/>
      <c r="F44" s="86"/>
      <c r="G44" s="86"/>
      <c r="H44" s="86"/>
      <c r="I44" s="86"/>
      <c r="J44" s="86"/>
      <c r="N44" s="97"/>
    </row>
    <row r="45" spans="1:14" s="40" customFormat="1" ht="83.25" customHeight="1" x14ac:dyDescent="0.25">
      <c r="A45" s="39" t="s">
        <v>32</v>
      </c>
      <c r="B45" s="86" t="s">
        <v>70</v>
      </c>
      <c r="C45" s="86"/>
      <c r="D45" s="86"/>
      <c r="E45" s="86"/>
      <c r="F45" s="86"/>
      <c r="G45" s="86"/>
      <c r="H45" s="86"/>
      <c r="I45" s="86"/>
      <c r="J45" s="86"/>
      <c r="K45" s="5"/>
    </row>
    <row r="46" spans="1:14" ht="15.75" x14ac:dyDescent="0.25">
      <c r="A46" s="48" t="s">
        <v>33</v>
      </c>
      <c r="B46" s="49"/>
      <c r="C46" s="49"/>
      <c r="D46" s="49"/>
      <c r="E46" s="49"/>
      <c r="F46" s="49"/>
      <c r="G46" s="49"/>
      <c r="H46" s="49"/>
      <c r="I46" s="49"/>
      <c r="J46" s="50"/>
    </row>
    <row r="47" spans="1:14" ht="15.75" x14ac:dyDescent="0.25">
      <c r="A47" s="81" t="s">
        <v>34</v>
      </c>
      <c r="B47" s="82"/>
      <c r="C47" s="82"/>
      <c r="D47" s="82"/>
      <c r="E47" s="82"/>
      <c r="F47" s="82"/>
      <c r="G47" s="82"/>
      <c r="H47" s="82"/>
      <c r="I47" s="82"/>
      <c r="J47" s="83"/>
      <c r="K47" s="1"/>
    </row>
    <row r="48" spans="1:14" ht="100.5" customHeight="1" x14ac:dyDescent="0.25">
      <c r="A48" s="94" t="s">
        <v>71</v>
      </c>
      <c r="B48" s="95"/>
      <c r="C48" s="95"/>
      <c r="D48" s="95"/>
      <c r="E48" s="95"/>
      <c r="F48" s="95"/>
      <c r="G48" s="95"/>
      <c r="H48" s="95"/>
      <c r="I48" s="95"/>
      <c r="J48" s="96"/>
    </row>
    <row r="49" spans="1:10" ht="27.75" customHeight="1" x14ac:dyDescent="0.25">
      <c r="A49" s="20"/>
      <c r="B49" s="20"/>
      <c r="C49" s="20"/>
      <c r="D49" s="20"/>
      <c r="E49" s="20"/>
      <c r="F49" s="20"/>
      <c r="G49" s="20"/>
      <c r="H49" s="20"/>
      <c r="I49" s="20"/>
      <c r="J49" s="20"/>
    </row>
    <row r="50" spans="1:10" ht="30.75" customHeight="1" x14ac:dyDescent="0.25">
      <c r="A50" s="84" t="s">
        <v>40</v>
      </c>
      <c r="B50" s="84"/>
      <c r="C50" s="84"/>
      <c r="D50" s="84"/>
      <c r="E50" s="84"/>
      <c r="F50" s="84"/>
      <c r="G50" s="84"/>
      <c r="H50" s="84"/>
      <c r="I50" s="84"/>
      <c r="J50" s="84"/>
    </row>
  </sheetData>
  <mergeCells count="57">
    <mergeCell ref="B43:J43"/>
    <mergeCell ref="B44:J44"/>
    <mergeCell ref="B45:J45"/>
    <mergeCell ref="A41:J41"/>
    <mergeCell ref="C31:D31"/>
    <mergeCell ref="E31:F31"/>
    <mergeCell ref="G31:H31"/>
    <mergeCell ref="I31:J31"/>
    <mergeCell ref="B42:J42"/>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34 H32 H28 H30" xr:uid="{00000000-0002-0000-0000-000000000000}"/>
    <dataValidation allowBlank="1" showInputMessage="1" showErrorMessage="1" prompt="Meta alcanzada en el trimestre" sqref="G28:G30 G32:G34" xr:uid="{00000000-0002-0000-0000-000001000000}"/>
    <dataValidation allowBlank="1" showInputMessage="1" showErrorMessage="1" prompt="Monto presupuestado para el producto" sqref="H29 F28:F29 E29 D30:F30 F32:F33 E33 H33 D28 D32 D34:F34" xr:uid="{00000000-0002-0000-0000-000002000000}"/>
    <dataValidation allowBlank="1" showInputMessage="1" showErrorMessage="1" prompt="Meta anual del indicador" sqref="E28 C28:C30 E32 C32:C34 D29"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A49 B49: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17" top="0.48" bottom="0.75" header="0.3" footer="0.3"/>
  <pageSetup scale="70"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Martínez Guzmán</cp:lastModifiedBy>
  <cp:lastPrinted>2025-04-16T16:12:03Z</cp:lastPrinted>
  <dcterms:created xsi:type="dcterms:W3CDTF">2021-03-22T15:50:10Z</dcterms:created>
  <dcterms:modified xsi:type="dcterms:W3CDTF">2025-04-16T16:12:07Z</dcterms:modified>
</cp:coreProperties>
</file>