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itlaedudo.sharepoint.com/sites/DireccinPlanificacinyDesarrollo/Documentos compartidos/Departamento de Formulación, Monitoreo y Evaluación de Planes, Programas y Proyectos/Presupuesto Gral/Presupuesto 2026/"/>
    </mc:Choice>
  </mc:AlternateContent>
  <xr:revisionPtr revIDLastSave="59" documentId="8_{BB582B30-74D7-4361-9745-FFBDFB5CF622}" xr6:coauthVersionLast="47" xr6:coauthVersionMax="47" xr10:uidLastSave="{6C6EFF9F-BF76-49D6-9ABB-7DDBC839973A}"/>
  <bookViews>
    <workbookView xWindow="-120" yWindow="-120" windowWidth="29040" windowHeight="15720" xr2:uid="{00000000-000D-0000-FFFF-FFFF00000000}"/>
  </bookViews>
  <sheets>
    <sheet name="Hoja1" sheetId="1" r:id="rId1"/>
  </sheets>
  <externalReferences>
    <externalReference r:id="rId2"/>
  </externalReferences>
  <definedNames>
    <definedName name="_xlnm.Print_Area" localSheetId="0">Hoja1!$A$1:$J$58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I25" i="1" l="1"/>
  <c r="J33" i="1" l="1"/>
  <c r="J29" i="1"/>
  <c r="I29" i="1"/>
  <c r="I33" i="1"/>
  <c r="C16" i="1" l="1"/>
  <c r="C15" i="1"/>
  <c r="C14" i="1"/>
</calcChain>
</file>

<file path=xl/sharedStrings.xml><?xml version="1.0" encoding="utf-8"?>
<sst xmlns="http://schemas.openxmlformats.org/spreadsheetml/2006/main" count="93" uniqueCount="73">
  <si>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</si>
  <si>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</si>
  <si>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</si>
  <si>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</si>
  <si>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</si>
  <si>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</si>
  <si>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</si>
  <si>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</si>
  <si>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</si>
  <si>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0219 - MINISTERIO DE EDUCACIÓN SUPERIOR CIENCIA Y TECNOLOGÍA</t>
  </si>
  <si>
    <t>Subcapítulo</t>
  </si>
  <si>
    <t>01 - MINISTERIO DE EDUCACIÓN SUPERIOR CIENCIA Y TECNOLOGÍA</t>
  </si>
  <si>
    <t>Unidad Ejecutora</t>
  </si>
  <si>
    <t>0002 - INSTITUTO TECNOLÓGICO DE LAS AMÉRICAS</t>
  </si>
  <si>
    <t>Misión</t>
  </si>
  <si>
    <t>Formar profesionales en alta tecnología promoviendo la educación especializada, sustentada en la innovación y emprendimiento contribuyendo al desarrollo de los sectores productivos de la nación.</t>
  </si>
  <si>
    <t>Visión</t>
  </si>
  <si>
    <t>Ser referente de formación especializada en alta tecnología con egresados emprendedores y destacados en innovación, soluciones tecnológicas efectivas y altos estándares de calidad a nivel nacional e internacional.</t>
  </si>
  <si>
    <t>II. Contribución a la Estrategia Nacional de Desarrollo</t>
  </si>
  <si>
    <t>Eje estratégico:</t>
  </si>
  <si>
    <t>Objetivo general:</t>
  </si>
  <si>
    <t>Objetivo(s) específico(s):</t>
  </si>
  <si>
    <t>3.3.3</t>
  </si>
  <si>
    <t>III. Información del Programa</t>
  </si>
  <si>
    <t>Nombre:</t>
  </si>
  <si>
    <t xml:space="preserve"> 12 - Fomento y desarrollo de la ciencia y la tecnología</t>
  </si>
  <si>
    <t>Descripción:</t>
  </si>
  <si>
    <t>Este programa es el responsable de coordinar los servicios de educación permanente a jóvenes desde los 16 años y educación técnica superior a jóvenes bachilleres. Su función principal es contribuir al desarrollo de las carreras de ciencia y tecnología a nivel nacional. 
Asimismo, debe promover el desarrollo y especialización de los profesionales en materia de tecnología.</t>
  </si>
  <si>
    <r>
      <t>Beneficiarios:</t>
    </r>
    <r>
      <rPr>
        <sz val="12"/>
        <color rgb="FF000000"/>
        <rFont val="Century Gothic"/>
        <family val="2"/>
      </rPr>
      <t xml:space="preserve"> </t>
    </r>
  </si>
  <si>
    <t>Jóvenes desde los 16 años e interesados en educación técnica superior.</t>
  </si>
  <si>
    <t>Resultado Asociado:</t>
  </si>
  <si>
    <t>Incrementada la proporción de jóvenes matriculados en educación técnica superior en sus regiones/ comunidades de origen en el 15,523 en el 2024 a 17,970 en el 2027
Mejoradas las competencias de los estudiantes en el manejo de las TIC de  6,750 en el 2024 a 8,269 en el 2027</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</si>
  <si>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</si>
  <si>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</si>
  <si>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</si>
  <si>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</si>
  <si>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</si>
  <si>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</si>
  <si>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</si>
  <si>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</si>
  <si>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</si>
  <si>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</si>
  <si>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</si>
  <si>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</si>
  <si>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</si>
  <si>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</si>
  <si>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</si>
  <si>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</si>
  <si>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</si>
  <si>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</si>
  <si>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</si>
  <si>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</si>
  <si>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</si>
  <si>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6787 - Bachilleres que acceden al servicio de Educación Tecnológica Técnica Superior con enfoque de género</t>
  </si>
  <si>
    <t xml:space="preserve">Matriculados en Educación Técnica Superior </t>
  </si>
  <si>
    <t>6788 - Bachilleres y profesionales que aceden a cursos, diplomados y talleres con enfoque de género</t>
  </si>
  <si>
    <t>Egresados de educación continua</t>
  </si>
  <si>
    <t>V. Análisis de los Logros y Desviaciones</t>
  </si>
  <si>
    <t>V.I - Información de Logros y Desviaciones por Producto</t>
  </si>
  <si>
    <t xml:space="preserve">Producto: </t>
  </si>
  <si>
    <t xml:space="preserve">Descripción del producto: </t>
  </si>
  <si>
    <t>La modalidad técnico superior se refiere a jóvenes matriculados en las carreras con una duración de 2 años (tecnólogo en multimedia, tecnólogo en desarrollo de software, tecnólogo en redes de información) y 2.5 años (tecnólogo en manufactura automatiza, tecnólogo en sonido, tecnólogo en seguridad informática y tecnólogo en mecatrónica), que al finalizar su plan de estudios se convertirá en egresados.</t>
  </si>
  <si>
    <t>Logros alcanzados:</t>
  </si>
  <si>
    <t>Durante el trimestre enero – marzo, se alcanzó el 100 % de la meta física programada, cumpliendo plenamente con los objetivos establecidos para el período. Este logro se obtuvo con una ejecución presupuestaria de RD$ 187,001,234.37, de un total programado de RD$ 200,051,289.00, lo que representa un 93.5 % de ejecución de los recursos financieros asignados.
En cuanto al enfoque de género, el 23 % de la matrícula corresponde a mujeres, distribuidas en las diferentes carreras que ofrece la institución, lo que evidencia avances en la participación femenina dentro de la educación tecnológica.
Respecto a la distribución por carreras, el 33 % de los estudiantes está matriculado en la carrera de Tecnólogo en Desarrollo de Software, el 20 % en Tecnólogo en Seguridad Informática y el 14 % en Tecnólogo en Multimedia. El 33 % restante se distribuye entre las doce (12) carreras adicionales impartidas por la institución.</t>
  </si>
  <si>
    <t>Causas y justificación del desvío:</t>
  </si>
  <si>
    <t>Aunque se logró el 100 % de la producción física programada, la ejecución financiera alcanzó un 93.5 %, generándose una desviación superior al 5 %. Esta diferencia se produjo principalmente debido a retrasos en el pago de la nómina docente, lo cual impactó la ejecución financiera prevista para el período evaluado.</t>
  </si>
  <si>
    <t>La modalidad de educación permanente está compuesta por cursos cortos, seminarios, talleres, diplomados, conferencias y cualquier otra forma de entrenamiento que satisfaga necesidades puntuales del mercado, combinando actualización profesional, brevedad de tiempo y aval profesional.</t>
  </si>
  <si>
    <t>Durante el trimestre enero–marzo, se alcanzó un 110 % de la meta física programada, evidenciando una sobre ejecución respecto a lo planificado. Este resultado se logró con una ejecución presupuestaria de RD$ 45,038,746.67, de un monto total programado de RD$ 79,487,500.00, lo que representa un 56.7 % de ejecución de los recursos financieros asignados.
En relación con el enfoque de género, el 38 % de los egresados corresponde a mujeres, quienes participaron en los distintos cursos, talleres y diplomados ofrecidos por la institución, reflejando avances en la inclusión femenina en los procesos de formación técnica y especializada.
En cuanto a la distribución por áreas de capacitación, el 35 % corresponde a programas vinculados al idioma inglés, el 22 % al área de multimedia y el 14 % al área de redes. El 30 % restante se distribuye entre las áreas de Ciencia de Datos, Inteligencia Artificial, Mecatrónica, Seguridad Informática, Proyectos Especiales y Software.</t>
  </si>
  <si>
    <t>La meta de producción física fue superada en un 110 %, como resultado de la alta demanda y la favorable acogida generada por la puesta en marcha de las extensiones de Cotuí y San Francisco de Macorís, las cuales iniciaron operaciones en el último trimestre de 2025 y aportaron un 7 % de los egresados a la meta general.
En cuanto a la ejecución financiera, esta alcanzó un 57 %, generándose una desviación superior al 5 %. Dicha diferencia estuvo relacionada principalmente con el proceso de transición de la Máxima Autoridad institucional, lo que ocasionó retrasos en la ejecución de los procesos de compras planificados para el período, impactando de manera significativa la ejecución financiera programada.</t>
  </si>
  <si>
    <r>
      <t xml:space="preserve">VI. </t>
    </r>
    <r>
      <rPr>
        <b/>
        <sz val="11"/>
        <color theme="0"/>
        <rFont val="Century Gothic"/>
        <family val="2"/>
      </rPr>
      <t>Oportunidades de Mejora</t>
    </r>
  </si>
  <si>
    <t xml:space="preserve">VI. I - De acuerdo a los eventos presentados durante la ejecución del producto, ¿qué aspecto puede mejorarse? </t>
  </si>
  <si>
    <t>De acuerdo con los resultados obtenidos en ambos productos y los desvíos identificados durante el período evaluado, el principal aspecto que puede mejorarse es la planificación y oportunidad de la ejecución financiera, especialmente en lo relacionado con la gestión de la nómina docente y los procesos de compras y contrataciones, en coherencia con la programación física.
Mejorar la eficiencia y oportunidad de la ejecución financiera, junto con una planificación más preventiva y articulada, permitirá reducir desviaciones, optimizar el uso de los recursos y sostener los logros alcanzados en términos de cobertura, calidad y equidad de género.</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</si>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</sst>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0%"/>
    <numFmt numFmtId="168" formatCode="[$-10409]0.0%"/>
  </numFmts>
  <fonts count="26">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sz val="11"/>
      <name val="Calibri"/>
      <family val="2"/>
      <scheme val="minor"/>
    </font>
    <font>
      <sz val="9"/>
      <name val="Calibri"/>
      <family val="2"/>
      <scheme val="minor"/>
    </font>
    <font>
      <b/>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0" borderId="17" xfId="0" applyBorder="1"/>
    <xf numFmtId="0" fontId="10" fillId="0" borderId="0" xfId="0" applyFont="1" applyProtection="1">
      <protection locked="0"/>
    </xf>
    <xf numFmtId="0" fontId="14" fillId="8" borderId="28" xfId="0" applyFont="1" applyFill="1" applyBorder="1" applyAlignment="1">
      <alignment horizontal="center" vertical="center" wrapText="1" readingOrder="1"/>
    </xf>
    <xf numFmtId="0" fontId="14" fillId="8" borderId="29" xfId="0" applyFont="1" applyFill="1" applyBorder="1" applyAlignment="1">
      <alignment horizontal="center" vertical="center" wrapText="1" readingOrder="1"/>
    </xf>
    <xf numFmtId="0" fontId="14" fillId="8" borderId="30" xfId="0" applyFont="1" applyFill="1" applyBorder="1" applyAlignment="1">
      <alignment horizontal="center" vertical="center" wrapText="1" readingOrder="1"/>
    </xf>
    <xf numFmtId="166" fontId="15" fillId="0" borderId="26" xfId="0" applyNumberFormat="1" applyFont="1" applyBorder="1" applyAlignment="1" applyProtection="1">
      <alignment horizontal="center" vertical="center" wrapText="1" readingOrder="1"/>
      <protection locked="0"/>
    </xf>
    <xf numFmtId="10" fontId="15" fillId="7" borderId="26" xfId="2" applyNumberFormat="1" applyFont="1" applyFill="1" applyBorder="1" applyAlignment="1" applyProtection="1">
      <alignment horizontal="center" vertical="center" wrapText="1" readingOrder="1"/>
      <protection locked="0"/>
    </xf>
    <xf numFmtId="167" fontId="15" fillId="7" borderId="23" xfId="0" applyNumberFormat="1" applyFont="1" applyFill="1" applyBorder="1" applyAlignment="1" applyProtection="1">
      <alignment horizontal="center" vertical="center" wrapText="1" readingOrder="1"/>
      <protection locked="0"/>
    </xf>
    <xf numFmtId="0" fontId="15" fillId="0" borderId="31" xfId="0" applyFont="1" applyBorder="1" applyAlignment="1" applyProtection="1">
      <alignment vertical="top" wrapText="1"/>
      <protection locked="0"/>
    </xf>
    <xf numFmtId="0" fontId="15" fillId="0" borderId="32" xfId="0" applyFont="1" applyBorder="1" applyAlignment="1" applyProtection="1">
      <alignment vertical="top" wrapText="1"/>
      <protection locked="0"/>
    </xf>
    <xf numFmtId="165" fontId="15" fillId="0" borderId="32" xfId="0" applyNumberFormat="1" applyFont="1" applyBorder="1" applyAlignment="1" applyProtection="1">
      <alignment horizontal="center" vertical="center" wrapText="1" readingOrder="1"/>
      <protection locked="0"/>
    </xf>
    <xf numFmtId="166" fontId="15" fillId="0" borderId="32" xfId="0" applyNumberFormat="1" applyFont="1" applyBorder="1" applyAlignment="1" applyProtection="1">
      <alignment horizontal="center" vertical="center" wrapText="1" readingOrder="1"/>
      <protection locked="0"/>
    </xf>
    <xf numFmtId="165" fontId="15" fillId="0" borderId="32"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0"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0" xfId="0" applyAlignment="1" applyProtection="1">
      <alignment wrapText="1"/>
      <protection locked="0"/>
    </xf>
    <xf numFmtId="0" fontId="0" fillId="0" borderId="0" xfId="0" applyAlignment="1">
      <alignment wrapText="1"/>
    </xf>
    <xf numFmtId="0" fontId="10" fillId="0" borderId="0" xfId="0" applyFont="1" applyAlignment="1" applyProtection="1">
      <alignment wrapText="1"/>
      <protection locked="0"/>
    </xf>
    <xf numFmtId="0" fontId="15" fillId="0" borderId="26" xfId="0" applyFont="1" applyBorder="1" applyAlignment="1" applyProtection="1">
      <alignment vertical="center" wrapText="1"/>
      <protection locked="0"/>
    </xf>
    <xf numFmtId="0" fontId="15" fillId="0" borderId="22" xfId="0" applyFont="1" applyBorder="1" applyAlignment="1" applyProtection="1">
      <alignment vertical="center" wrapText="1"/>
      <protection locked="0"/>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0" fontId="9" fillId="0" borderId="20" xfId="0" applyFont="1" applyBorder="1" applyAlignment="1">
      <alignment vertical="center" wrapText="1"/>
    </xf>
    <xf numFmtId="0" fontId="2" fillId="0" borderId="20" xfId="0" applyFont="1" applyBorder="1" applyAlignment="1">
      <alignment wrapText="1"/>
    </xf>
    <xf numFmtId="0" fontId="9" fillId="0" borderId="20" xfId="0" applyFont="1" applyBorder="1" applyAlignment="1">
      <alignment vertical="center"/>
    </xf>
    <xf numFmtId="0" fontId="9" fillId="0" borderId="20" xfId="0" applyFont="1" applyBorder="1" applyAlignment="1" applyProtection="1">
      <alignment vertical="center" wrapText="1"/>
      <protection locked="0"/>
    </xf>
    <xf numFmtId="4" fontId="0" fillId="0" borderId="0" xfId="0" applyNumberFormat="1"/>
    <xf numFmtId="4" fontId="24" fillId="0" borderId="39" xfId="0" applyNumberFormat="1" applyFont="1" applyBorder="1" applyAlignment="1">
      <alignment horizontal="center" vertical="center" wrapText="1" readingOrder="1"/>
    </xf>
    <xf numFmtId="0" fontId="23" fillId="0" borderId="37" xfId="0" applyFont="1" applyBorder="1" applyAlignment="1">
      <alignment vertical="center" wrapText="1" readingOrder="1"/>
    </xf>
    <xf numFmtId="0" fontId="23" fillId="0" borderId="38" xfId="0" applyFont="1" applyBorder="1" applyAlignment="1">
      <alignment vertical="center" wrapText="1" readingOrder="1"/>
    </xf>
    <xf numFmtId="0" fontId="25" fillId="0" borderId="20" xfId="0" applyFont="1" applyBorder="1" applyAlignment="1" applyProtection="1">
      <alignment vertical="center" wrapText="1"/>
      <protection locked="0"/>
    </xf>
    <xf numFmtId="0" fontId="23" fillId="0" borderId="0" xfId="0" applyFont="1"/>
    <xf numFmtId="165" fontId="15" fillId="0" borderId="26" xfId="0" applyNumberFormat="1" applyFont="1" applyBorder="1" applyAlignment="1" applyProtection="1">
      <alignment horizontal="center" vertical="center" wrapText="1" readingOrder="1"/>
      <protection locked="0"/>
    </xf>
    <xf numFmtId="168" fontId="15" fillId="7" borderId="23" xfId="0" applyNumberFormat="1" applyFont="1" applyFill="1" applyBorder="1" applyAlignment="1" applyProtection="1">
      <alignment horizontal="center" vertical="center" wrapText="1" readingOrder="1"/>
      <protection locked="0"/>
    </xf>
    <xf numFmtId="165" fontId="15" fillId="0" borderId="26" xfId="0" applyNumberFormat="1" applyFont="1" applyBorder="1" applyAlignment="1" applyProtection="1">
      <alignment horizontal="center" vertical="center" wrapText="1"/>
      <protection locked="0"/>
    </xf>
    <xf numFmtId="0" fontId="22" fillId="0" borderId="20" xfId="0" applyFont="1" applyBorder="1" applyAlignment="1" applyProtection="1">
      <alignment horizontal="justify" vertical="center" wrapText="1"/>
      <protection locked="0"/>
    </xf>
    <xf numFmtId="0" fontId="9" fillId="0" borderId="1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3" fillId="8" borderId="26" xfId="0" applyFont="1" applyFill="1" applyBorder="1" applyAlignment="1">
      <alignment horizontal="center" vertical="center" wrapText="1" readingOrder="1"/>
    </xf>
    <xf numFmtId="0" fontId="10" fillId="6" borderId="26" xfId="0" applyFont="1" applyFill="1" applyBorder="1" applyAlignment="1">
      <alignment vertical="top" wrapText="1"/>
    </xf>
    <xf numFmtId="0" fontId="10" fillId="6" borderId="27" xfId="0" applyFont="1" applyFill="1" applyBorder="1" applyAlignment="1">
      <alignment vertical="top" wrapText="1"/>
    </xf>
    <xf numFmtId="0" fontId="20" fillId="0" borderId="2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3" xfId="0" applyFont="1" applyBorder="1" applyAlignment="1" applyProtection="1">
      <alignment horizontal="justify" vertical="center" wrapText="1"/>
      <protection locked="0"/>
    </xf>
    <xf numFmtId="0" fontId="22" fillId="0" borderId="34" xfId="0" applyFont="1" applyBorder="1" applyAlignment="1" applyProtection="1">
      <alignment horizontal="justify" vertical="center" wrapText="1"/>
      <protection locked="0"/>
    </xf>
    <xf numFmtId="0" fontId="22" fillId="0" borderId="35" xfId="0" applyFont="1" applyBorder="1" applyAlignment="1" applyProtection="1">
      <alignment horizontal="justify" vertical="center" wrapText="1"/>
      <protection locked="0"/>
    </xf>
    <xf numFmtId="0" fontId="17" fillId="0" borderId="0" xfId="0" applyFont="1" applyAlignment="1">
      <alignment horizontal="left" vertical="center" wrapText="1"/>
    </xf>
    <xf numFmtId="49" fontId="19" fillId="0" borderId="20" xfId="0" quotePrefix="1" applyNumberFormat="1" applyFont="1" applyBorder="1" applyAlignment="1" applyProtection="1">
      <alignment horizontal="left" vertical="center" wrapText="1"/>
      <protection locked="0"/>
    </xf>
    <xf numFmtId="0" fontId="20" fillId="0" borderId="20" xfId="0" applyFont="1" applyBorder="1" applyAlignment="1" applyProtection="1">
      <alignment horizontal="justify"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0" fillId="0" borderId="25" xfId="1" applyNumberFormat="1" applyFont="1" applyFill="1" applyBorder="1" applyAlignment="1" applyProtection="1">
      <alignment horizontal="center" vertical="center" wrapText="1" readingOrder="1"/>
      <protection locked="0"/>
    </xf>
    <xf numFmtId="39" fontId="10" fillId="0" borderId="26" xfId="1" applyNumberFormat="1" applyFont="1" applyFill="1" applyBorder="1" applyAlignment="1" applyProtection="1">
      <alignment horizontal="center" vertical="center" wrapText="1" readingOrder="1"/>
      <protection locked="0"/>
    </xf>
    <xf numFmtId="10" fontId="10" fillId="7" borderId="26" xfId="2" applyNumberFormat="1" applyFont="1" applyFill="1" applyBorder="1" applyAlignment="1" applyProtection="1">
      <alignment horizontal="center" vertical="center" wrapText="1" readingOrder="1"/>
    </xf>
    <xf numFmtId="10" fontId="10" fillId="7" borderId="27" xfId="2" applyNumberFormat="1" applyFont="1" applyFill="1" applyBorder="1" applyAlignment="1" applyProtection="1">
      <alignment horizontal="center" vertical="center" wrapText="1" readingOrder="1"/>
    </xf>
    <xf numFmtId="39" fontId="10" fillId="0" borderId="23" xfId="1" applyNumberFormat="1" applyFont="1" applyFill="1" applyBorder="1" applyAlignment="1" applyProtection="1">
      <alignment horizontal="center" vertical="center" wrapText="1" readingOrder="1"/>
      <protection locked="0"/>
    </xf>
    <xf numFmtId="39" fontId="10" fillId="0" borderId="36" xfId="1" applyNumberFormat="1" applyFont="1" applyFill="1" applyBorder="1" applyAlignment="1" applyProtection="1">
      <alignment horizontal="center" vertical="center" wrapText="1" readingOrder="1"/>
      <protection locked="0"/>
    </xf>
    <xf numFmtId="39" fontId="10" fillId="0" borderId="22" xfId="1" applyNumberFormat="1" applyFont="1" applyFill="1" applyBorder="1" applyAlignment="1" applyProtection="1">
      <alignment horizontal="center" vertical="center" wrapText="1" readingOrder="1"/>
      <protection locked="0"/>
    </xf>
    <xf numFmtId="0" fontId="12" fillId="6" borderId="21" xfId="0" applyFont="1" applyFill="1" applyBorder="1" applyAlignment="1">
      <alignment horizontal="center" vertical="center" wrapText="1" readingOrder="1"/>
    </xf>
    <xf numFmtId="0" fontId="12" fillId="6" borderId="22" xfId="0" applyFont="1" applyFill="1" applyBorder="1" applyAlignment="1">
      <alignment horizontal="center" vertical="center" wrapText="1" readingOrder="1"/>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0" fontId="0" fillId="6" borderId="20" xfId="0"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6" borderId="20" xfId="0" applyFill="1" applyBorder="1" applyAlignment="1">
      <alignment horizontal="center" vertical="center" wrapText="1"/>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espaillat/Downloads/DEG-FORE013-Formulario-Informe-de-Evaluacion-Trimestral-de-Metas-Fisicas_28-marzo-2019%20(2).xlsx" TargetMode="External"/><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e">
            <v>#VALUE!</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e">
            <v>#VALUE!</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e">
            <v>#VALUE!</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e">
            <v>#VALUE!</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e">
            <v>#VALUE!</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29" dataDxfId="28" headerRowBorderDxfId="26" tableBorderDxfId="27" totalsRowBorderDxfId="25">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+Tabla1[[#This Row],[Física 
(E)]]/Tabla1[[#This Row],[Física
(C)]]</calculatedColumnFormula>
    </tableColumn>
    <tableColumn id="8" xr3:uid="{00000000-0010-0000-0000-000008000000}"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32:J34" totalsRowShown="0" headerRowDxfId="14" dataDxfId="13" headerRowBorderDxfId="11" tableBorderDxfId="12"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+Tabla13[[#This Row],[Física 
(E)]]/Tabla13[[#This Row],[Física
(C)]]</calculatedColumnFormula>
    </tableColumn>
    <tableColumn id="8" xr3:uid="{00000000-0010-0000-0100-000008000000}" name="Financiero _x000a_(%) _x000a_H=F/D" dataDxfId="0">
      <calculatedColumnFormula>+Tabla13[[#This Row],[Financiera 
 (F)]]/Tabla13[[#This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abSelected="1" topLeftCell="A45" zoomScaleNormal="100" zoomScaleSheetLayoutView="100" workbookViewId="0">
      <selection activeCell="K59" sqref="K59"/>
    </sheetView>
  </sheetViews>
  <sheetFormatPr defaultColWidth="11.42578125" defaultRowHeight="15"/>
  <cols>
    <col min="1" max="1" width="23" style="5" customWidth="1"/>
    <col min="2" max="3" width="12.7109375" style="5" customWidth="1"/>
    <col min="4" max="4" width="13.7109375" style="5" bestFit="1" customWidth="1"/>
    <col min="5" max="5" width="12.7109375" style="5" customWidth="1"/>
    <col min="6" max="6" width="14" style="5" customWidth="1"/>
    <col min="7" max="10" width="12.7109375" style="5" customWidth="1"/>
    <col min="11" max="11" width="12.5703125" style="5" bestFit="1" customWidth="1"/>
    <col min="12" max="12" width="13.7109375" bestFit="1" customWidth="1"/>
    <col min="14" max="14" width="10.7109375" customWidth="1"/>
  </cols>
  <sheetData>
    <row r="1" spans="1:11" ht="21.75" thickBot="1">
      <c r="A1" s="17"/>
      <c r="B1" s="83" t="s">
        <v>0</v>
      </c>
      <c r="C1" s="84"/>
      <c r="D1" s="84"/>
      <c r="E1" s="84"/>
      <c r="F1" s="84"/>
      <c r="G1" s="84"/>
      <c r="H1" s="84"/>
      <c r="I1" s="84"/>
      <c r="J1" s="85"/>
      <c r="K1" s="1"/>
    </row>
    <row r="2" spans="1:11" ht="21.75" thickBot="1">
      <c r="A2" s="18"/>
      <c r="B2" s="86" t="s">
        <v>1</v>
      </c>
      <c r="C2" s="87"/>
      <c r="D2" s="86" t="s">
        <v>2</v>
      </c>
      <c r="E2" s="87"/>
      <c r="F2" s="87"/>
      <c r="G2" s="87"/>
      <c r="H2" s="88"/>
      <c r="I2" s="2" t="s">
        <v>3</v>
      </c>
      <c r="J2" s="3" t="s">
        <v>4</v>
      </c>
      <c r="K2" s="1"/>
    </row>
    <row r="3" spans="1:11" ht="21.75" thickBot="1">
      <c r="A3" s="19"/>
      <c r="B3" s="89" t="s">
        <v>5</v>
      </c>
      <c r="C3" s="90"/>
      <c r="D3" s="89"/>
      <c r="E3" s="90"/>
      <c r="F3" s="90"/>
      <c r="G3" s="90"/>
      <c r="H3" s="91"/>
      <c r="I3" s="21"/>
      <c r="J3" s="22"/>
      <c r="K3" s="1"/>
    </row>
    <row r="4" spans="1:11">
      <c r="A4" s="92"/>
      <c r="B4" s="93"/>
      <c r="C4" s="93"/>
      <c r="D4" s="94"/>
      <c r="E4" s="94"/>
      <c r="F4" s="94"/>
      <c r="G4" s="94"/>
      <c r="H4" s="94"/>
      <c r="I4" s="93"/>
      <c r="J4" s="95"/>
      <c r="K4" s="1"/>
    </row>
    <row r="5" spans="1:11" ht="3" customHeight="1">
      <c r="A5" s="80"/>
      <c r="B5" s="81"/>
      <c r="C5" s="81"/>
      <c r="D5" s="81"/>
      <c r="E5" s="81"/>
      <c r="F5" s="81"/>
      <c r="G5" s="81"/>
      <c r="H5" s="81"/>
      <c r="I5" s="81"/>
      <c r="J5" s="82"/>
      <c r="K5" s="1"/>
    </row>
    <row r="6" spans="1:11" ht="15.75">
      <c r="A6" s="52" t="s">
        <v>6</v>
      </c>
      <c r="B6" s="53"/>
      <c r="C6" s="53"/>
      <c r="D6" s="53"/>
      <c r="E6" s="53"/>
      <c r="F6" s="53"/>
      <c r="G6" s="53"/>
      <c r="H6" s="53"/>
      <c r="I6" s="53"/>
      <c r="J6" s="54"/>
      <c r="K6" s="1"/>
    </row>
    <row r="7" spans="1:11" ht="15.75">
      <c r="A7" s="64" t="s">
        <v>7</v>
      </c>
      <c r="B7" s="65"/>
      <c r="C7" s="65"/>
      <c r="D7" s="65"/>
      <c r="E7" s="65"/>
      <c r="F7" s="65"/>
      <c r="G7" s="65"/>
      <c r="H7" s="65"/>
      <c r="I7" s="65"/>
      <c r="J7" s="66"/>
      <c r="K7" s="1"/>
    </row>
    <row r="8" spans="1:11" s="24" customFormat="1">
      <c r="A8" s="31" t="s">
        <v>8</v>
      </c>
      <c r="B8" s="62" t="s">
        <v>9</v>
      </c>
      <c r="C8" s="62"/>
      <c r="D8" s="62"/>
      <c r="E8" s="62"/>
      <c r="F8" s="62"/>
      <c r="G8" s="62"/>
      <c r="H8" s="62"/>
      <c r="I8" s="62"/>
      <c r="J8" s="62"/>
      <c r="K8" s="23"/>
    </row>
    <row r="9" spans="1:11" s="24" customFormat="1">
      <c r="A9" s="32" t="s">
        <v>10</v>
      </c>
      <c r="B9" s="62" t="s">
        <v>11</v>
      </c>
      <c r="C9" s="62"/>
      <c r="D9" s="62"/>
      <c r="E9" s="62"/>
      <c r="F9" s="62"/>
      <c r="G9" s="62"/>
      <c r="H9" s="62"/>
      <c r="I9" s="62"/>
      <c r="J9" s="62"/>
      <c r="K9" s="23"/>
    </row>
    <row r="10" spans="1:11" s="24" customFormat="1">
      <c r="A10" s="32" t="s">
        <v>12</v>
      </c>
      <c r="B10" s="62" t="s">
        <v>13</v>
      </c>
      <c r="C10" s="62"/>
      <c r="D10" s="62"/>
      <c r="E10" s="62"/>
      <c r="F10" s="62"/>
      <c r="G10" s="62"/>
      <c r="H10" s="62"/>
      <c r="I10" s="62"/>
      <c r="J10" s="62"/>
      <c r="K10" s="23"/>
    </row>
    <row r="11" spans="1:11" s="24" customFormat="1" ht="45" customHeight="1">
      <c r="A11" s="31" t="s">
        <v>14</v>
      </c>
      <c r="B11" s="51" t="s">
        <v>15</v>
      </c>
      <c r="C11" s="51"/>
      <c r="D11" s="51"/>
      <c r="E11" s="51"/>
      <c r="F11" s="51"/>
      <c r="G11" s="51"/>
      <c r="H11" s="51"/>
      <c r="I11" s="51"/>
      <c r="J11" s="51"/>
      <c r="K11" s="25"/>
    </row>
    <row r="12" spans="1:11" s="24" customFormat="1" ht="42.75" customHeight="1">
      <c r="A12" s="31" t="s">
        <v>16</v>
      </c>
      <c r="B12" s="51" t="s">
        <v>17</v>
      </c>
      <c r="C12" s="51"/>
      <c r="D12" s="51"/>
      <c r="E12" s="51"/>
      <c r="F12" s="51"/>
      <c r="G12" s="51"/>
      <c r="H12" s="51"/>
      <c r="I12" s="51"/>
      <c r="J12" s="51"/>
      <c r="K12" s="25"/>
    </row>
    <row r="13" spans="1:11" ht="15.75">
      <c r="A13" s="52" t="s">
        <v>18</v>
      </c>
      <c r="B13" s="53"/>
      <c r="C13" s="53"/>
      <c r="D13" s="53"/>
      <c r="E13" s="53"/>
      <c r="F13" s="53"/>
      <c r="G13" s="53"/>
      <c r="H13" s="53"/>
      <c r="I13" s="53"/>
      <c r="J13" s="54"/>
    </row>
    <row r="14" spans="1:11" ht="27.75" customHeight="1">
      <c r="A14" s="33" t="s">
        <v>19</v>
      </c>
      <c r="B14" s="28">
        <v>3</v>
      </c>
      <c r="C14" s="96" t="str">
        <f>IFERROR(VLOOKUP(B14,'[1]Validacion datos'!A2:B5,2,FALSE),"")</f>
        <v>DESARROLLO PRODUCTIVO</v>
      </c>
      <c r="D14" s="96"/>
      <c r="E14" s="96"/>
      <c r="F14" s="96"/>
      <c r="G14" s="96"/>
      <c r="H14" s="96"/>
      <c r="I14" s="96"/>
      <c r="J14" s="96"/>
    </row>
    <row r="15" spans="1:11" ht="26.25" customHeight="1">
      <c r="A15" s="33" t="s">
        <v>20</v>
      </c>
      <c r="B15" s="29">
        <v>3.3</v>
      </c>
      <c r="C15" s="79" t="str">
        <f>IFERROR(VLOOKUP(B15,'[1]Validacion datos'!A8:B26,2,FALSE),"")</f>
        <v>Competitividad e innovavión en un ambiente favorable a la cooperación y la responsabilidad social</v>
      </c>
      <c r="D15" s="79"/>
      <c r="E15" s="79"/>
      <c r="F15" s="79"/>
      <c r="G15" s="79"/>
      <c r="H15" s="79"/>
      <c r="I15" s="79"/>
      <c r="J15" s="79"/>
    </row>
    <row r="16" spans="1:11" ht="32.25" customHeight="1">
      <c r="A16" s="33" t="s">
        <v>21</v>
      </c>
      <c r="B16" s="30" t="s">
        <v>22</v>
      </c>
      <c r="C16" s="79" t="str">
        <f>IFERROR(VLOOKUP(B16,'[1]Validacion datos'!D8:E64,2,FALSE),"")</f>
        <v>Consolidar un sistema de educación superior de calidad, que responda a las necesidades del desarrollo de la Nación</v>
      </c>
      <c r="D16" s="79"/>
      <c r="E16" s="79"/>
      <c r="F16" s="79"/>
      <c r="G16" s="79"/>
      <c r="H16" s="79"/>
      <c r="I16" s="79"/>
      <c r="J16" s="79"/>
    </row>
    <row r="17" spans="1:13" ht="15.75">
      <c r="A17" s="52" t="s">
        <v>23</v>
      </c>
      <c r="B17" s="53"/>
      <c r="C17" s="53"/>
      <c r="D17" s="53"/>
      <c r="E17" s="53"/>
      <c r="F17" s="53"/>
      <c r="G17" s="53"/>
      <c r="H17" s="53"/>
      <c r="I17" s="53"/>
      <c r="J17" s="54"/>
    </row>
    <row r="18" spans="1:13" ht="29.25" customHeight="1">
      <c r="A18" s="33" t="s">
        <v>24</v>
      </c>
      <c r="B18" s="51" t="s">
        <v>25</v>
      </c>
      <c r="C18" s="51"/>
      <c r="D18" s="51"/>
      <c r="E18" s="51"/>
      <c r="F18" s="51"/>
      <c r="G18" s="51"/>
      <c r="H18" s="51"/>
      <c r="I18" s="51"/>
      <c r="J18" s="51"/>
    </row>
    <row r="19" spans="1:13" ht="72.75" customHeight="1">
      <c r="A19" s="31" t="s">
        <v>26</v>
      </c>
      <c r="B19" s="63" t="s">
        <v>27</v>
      </c>
      <c r="C19" s="63"/>
      <c r="D19" s="63"/>
      <c r="E19" s="63"/>
      <c r="F19" s="63"/>
      <c r="G19" s="63"/>
      <c r="H19" s="63"/>
      <c r="I19" s="63"/>
      <c r="J19" s="63"/>
    </row>
    <row r="20" spans="1:13" ht="26.25" customHeight="1">
      <c r="A20" s="31" t="s">
        <v>28</v>
      </c>
      <c r="B20" s="51" t="s">
        <v>29</v>
      </c>
      <c r="C20" s="51"/>
      <c r="D20" s="51"/>
      <c r="E20" s="51"/>
      <c r="F20" s="51"/>
      <c r="G20" s="51"/>
      <c r="H20" s="51"/>
      <c r="I20" s="51"/>
      <c r="J20" s="51"/>
    </row>
    <row r="21" spans="1:13" ht="69" customHeight="1">
      <c r="A21" s="31" t="s">
        <v>30</v>
      </c>
      <c r="B21" s="63" t="s">
        <v>31</v>
      </c>
      <c r="C21" s="63"/>
      <c r="D21" s="63"/>
      <c r="E21" s="63"/>
      <c r="F21" s="63"/>
      <c r="G21" s="63"/>
      <c r="H21" s="63"/>
      <c r="I21" s="63"/>
      <c r="J21" s="63"/>
      <c r="K21" s="1"/>
    </row>
    <row r="22" spans="1:13" ht="15.75">
      <c r="A22" s="52" t="s">
        <v>32</v>
      </c>
      <c r="B22" s="53"/>
      <c r="C22" s="53"/>
      <c r="D22" s="53"/>
      <c r="E22" s="53"/>
      <c r="F22" s="53"/>
      <c r="G22" s="53"/>
      <c r="H22" s="53"/>
      <c r="I22" s="53"/>
      <c r="J22" s="54"/>
    </row>
    <row r="23" spans="1:13" ht="15.75">
      <c r="A23" s="64" t="s">
        <v>33</v>
      </c>
      <c r="B23" s="65"/>
      <c r="C23" s="65"/>
      <c r="D23" s="65"/>
      <c r="E23" s="65"/>
      <c r="F23" s="65"/>
      <c r="G23" s="65"/>
      <c r="H23" s="65"/>
      <c r="I23" s="65"/>
      <c r="J23" s="66"/>
      <c r="K23" s="1"/>
    </row>
    <row r="24" spans="1:13" ht="15" customHeight="1">
      <c r="A24" s="74" t="s">
        <v>34</v>
      </c>
      <c r="B24" s="75"/>
      <c r="C24" s="76" t="s">
        <v>35</v>
      </c>
      <c r="D24" s="78"/>
      <c r="E24" s="78"/>
      <c r="F24" s="78" t="s">
        <v>36</v>
      </c>
      <c r="G24" s="78"/>
      <c r="H24" s="75"/>
      <c r="I24" s="76" t="s">
        <v>37</v>
      </c>
      <c r="J24" s="77"/>
    </row>
    <row r="25" spans="1:13" ht="15" customHeight="1">
      <c r="A25" s="67">
        <v>1223200000</v>
      </c>
      <c r="B25" s="68"/>
      <c r="C25" s="71">
        <v>1223200000</v>
      </c>
      <c r="D25" s="72"/>
      <c r="E25" s="73"/>
      <c r="F25" s="71">
        <f>+H29+H33</f>
        <v>232039981.04000002</v>
      </c>
      <c r="G25" s="72"/>
      <c r="H25" s="73"/>
      <c r="I25" s="69">
        <f>+F25/C25</f>
        <v>0.18969913427076524</v>
      </c>
      <c r="J25" s="70"/>
      <c r="L25" s="37"/>
      <c r="M25" s="38"/>
    </row>
    <row r="26" spans="1:13" ht="15.75">
      <c r="A26" s="64" t="s">
        <v>38</v>
      </c>
      <c r="B26" s="65"/>
      <c r="C26" s="65"/>
      <c r="D26" s="65"/>
      <c r="E26" s="65"/>
      <c r="F26" s="65"/>
      <c r="G26" s="65"/>
      <c r="H26" s="65"/>
      <c r="I26" s="65"/>
      <c r="J26" s="66"/>
      <c r="K26" s="1"/>
    </row>
    <row r="27" spans="1:13">
      <c r="A27" s="4"/>
      <c r="B27"/>
      <c r="C27" s="48" t="s">
        <v>39</v>
      </c>
      <c r="D27" s="49"/>
      <c r="E27" s="48" t="s">
        <v>40</v>
      </c>
      <c r="F27" s="49"/>
      <c r="G27" s="48" t="s">
        <v>41</v>
      </c>
      <c r="H27" s="48"/>
      <c r="I27" s="48" t="s">
        <v>42</v>
      </c>
      <c r="J27" s="50"/>
      <c r="K27" s="1"/>
    </row>
    <row r="28" spans="1:13" ht="38.25">
      <c r="A28" s="6" t="s">
        <v>43</v>
      </c>
      <c r="B28" s="7" t="s">
        <v>44</v>
      </c>
      <c r="C28" s="7" t="s">
        <v>45</v>
      </c>
      <c r="D28" s="7" t="s">
        <v>46</v>
      </c>
      <c r="E28" s="7" t="s">
        <v>47</v>
      </c>
      <c r="F28" s="7" t="s">
        <v>48</v>
      </c>
      <c r="G28" s="7" t="s">
        <v>49</v>
      </c>
      <c r="H28" s="7" t="s">
        <v>50</v>
      </c>
      <c r="I28" s="7" t="s">
        <v>51</v>
      </c>
      <c r="J28" s="8" t="s">
        <v>52</v>
      </c>
      <c r="K28" s="1"/>
    </row>
    <row r="29" spans="1:13" ht="60">
      <c r="A29" s="27" t="s">
        <v>53</v>
      </c>
      <c r="B29" s="26" t="s">
        <v>54</v>
      </c>
      <c r="C29" s="41">
        <v>22975</v>
      </c>
      <c r="D29" s="41">
        <v>839200000</v>
      </c>
      <c r="E29" s="9">
        <v>7198</v>
      </c>
      <c r="F29" s="9">
        <v>200051289</v>
      </c>
      <c r="G29" s="43">
        <v>7215</v>
      </c>
      <c r="H29" s="9">
        <v>187001234.37</v>
      </c>
      <c r="I29" s="10">
        <f>+Tabla1[[#This Row],[Física 
(E)]]/Tabla1[[#This Row],[Física
(C)]]</f>
        <v>1.0023617671575438</v>
      </c>
      <c r="J29" s="42">
        <f>+Tabla1[[#This Row],[Financiera 
 (F)]]/Tabla1[[#This Row],[Financiera
(D)]]</f>
        <v>0.9347664556662767</v>
      </c>
      <c r="K29" s="1"/>
      <c r="L29" s="35"/>
    </row>
    <row r="30" spans="1:13">
      <c r="A30" s="12"/>
      <c r="B30" s="13"/>
      <c r="C30" s="14"/>
      <c r="D30" s="15"/>
      <c r="E30" s="15"/>
      <c r="F30" s="15"/>
      <c r="G30" s="16"/>
      <c r="H30" s="15"/>
      <c r="I30" s="10"/>
      <c r="J30" s="11"/>
      <c r="K30" s="1"/>
    </row>
    <row r="31" spans="1:13">
      <c r="A31" s="4"/>
      <c r="B31"/>
      <c r="C31" s="48" t="s">
        <v>39</v>
      </c>
      <c r="D31" s="49"/>
      <c r="E31" s="48" t="s">
        <v>40</v>
      </c>
      <c r="F31" s="49"/>
      <c r="G31" s="48" t="s">
        <v>41</v>
      </c>
      <c r="H31" s="48"/>
      <c r="I31" s="48" t="s">
        <v>42</v>
      </c>
      <c r="J31" s="50"/>
      <c r="K31" s="1"/>
    </row>
    <row r="32" spans="1:13" ht="38.25">
      <c r="A32" s="6" t="s">
        <v>43</v>
      </c>
      <c r="B32" s="7" t="s">
        <v>44</v>
      </c>
      <c r="C32" s="7" t="s">
        <v>45</v>
      </c>
      <c r="D32" s="7" t="s">
        <v>46</v>
      </c>
      <c r="E32" s="7" t="s">
        <v>47</v>
      </c>
      <c r="F32" s="7" t="s">
        <v>48</v>
      </c>
      <c r="G32" s="7" t="s">
        <v>49</v>
      </c>
      <c r="H32" s="7" t="s">
        <v>50</v>
      </c>
      <c r="I32" s="7" t="s">
        <v>51</v>
      </c>
      <c r="J32" s="8" t="s">
        <v>52</v>
      </c>
      <c r="K32" s="1"/>
      <c r="L32" s="35"/>
    </row>
    <row r="33" spans="1:12" ht="60">
      <c r="A33" s="27" t="s">
        <v>55</v>
      </c>
      <c r="B33" s="26" t="s">
        <v>56</v>
      </c>
      <c r="C33" s="41">
        <v>19344</v>
      </c>
      <c r="D33" s="36">
        <v>354000000</v>
      </c>
      <c r="E33" s="9">
        <v>4676</v>
      </c>
      <c r="F33" s="9">
        <v>79487500</v>
      </c>
      <c r="G33" s="9">
        <v>5136</v>
      </c>
      <c r="H33" s="9">
        <v>45038746.670000002</v>
      </c>
      <c r="I33" s="10">
        <f>+Tabla13[[#This Row],[Física 
(E)]]/Tabla13[[#This Row],[Física
(C)]]</f>
        <v>1.0983746792130025</v>
      </c>
      <c r="J33" s="42">
        <f>+Tabla13[[#This Row],[Financiera 
 (F)]]/Tabla13[[#This Row],[Financiera
(D)]]</f>
        <v>0.56661420562981601</v>
      </c>
      <c r="K33" s="1"/>
      <c r="L33" s="35"/>
    </row>
    <row r="34" spans="1:12">
      <c r="A34" s="12"/>
      <c r="B34" s="13"/>
      <c r="C34" s="14"/>
      <c r="D34" s="15"/>
      <c r="E34" s="15"/>
      <c r="F34" s="15"/>
      <c r="G34" s="16"/>
      <c r="H34" s="15"/>
      <c r="I34" s="10"/>
      <c r="J34" s="11"/>
      <c r="K34" s="1"/>
      <c r="L34" s="35"/>
    </row>
    <row r="35" spans="1:12" ht="15.75">
      <c r="A35" s="52" t="s">
        <v>57</v>
      </c>
      <c r="B35" s="53"/>
      <c r="C35" s="53"/>
      <c r="D35" s="53"/>
      <c r="E35" s="53"/>
      <c r="F35" s="53"/>
      <c r="G35" s="53"/>
      <c r="H35" s="53"/>
      <c r="I35" s="53"/>
      <c r="J35" s="54"/>
      <c r="K35" s="1"/>
      <c r="L35" s="35"/>
    </row>
    <row r="36" spans="1:12" ht="15.75">
      <c r="A36" s="64" t="s">
        <v>58</v>
      </c>
      <c r="B36" s="65"/>
      <c r="C36" s="65"/>
      <c r="D36" s="65"/>
      <c r="E36" s="65"/>
      <c r="F36" s="65"/>
      <c r="G36" s="65"/>
      <c r="H36" s="65"/>
      <c r="I36" s="65"/>
      <c r="J36" s="66"/>
      <c r="K36" s="1"/>
      <c r="L36" s="35"/>
    </row>
    <row r="37" spans="1:12" ht="25.5" customHeight="1">
      <c r="A37" s="34" t="s">
        <v>59</v>
      </c>
      <c r="B37" s="63" t="s">
        <v>53</v>
      </c>
      <c r="C37" s="63"/>
      <c r="D37" s="63"/>
      <c r="E37" s="63"/>
      <c r="F37" s="63"/>
      <c r="G37" s="63"/>
      <c r="H37" s="63"/>
      <c r="I37" s="63"/>
      <c r="J37" s="63"/>
      <c r="K37" s="1"/>
    </row>
    <row r="38" spans="1:12" ht="61.5" customHeight="1">
      <c r="A38" s="34" t="s">
        <v>60</v>
      </c>
      <c r="B38" s="63" t="s">
        <v>61</v>
      </c>
      <c r="C38" s="63"/>
      <c r="D38" s="63"/>
      <c r="E38" s="63"/>
      <c r="F38" s="63"/>
      <c r="G38" s="63"/>
      <c r="H38" s="63"/>
      <c r="I38" s="63"/>
      <c r="J38" s="63"/>
    </row>
    <row r="39" spans="1:12" ht="156.75" customHeight="1">
      <c r="A39" s="34" t="s">
        <v>62</v>
      </c>
      <c r="B39" s="44" t="s">
        <v>63</v>
      </c>
      <c r="C39" s="44"/>
      <c r="D39" s="44"/>
      <c r="E39" s="44"/>
      <c r="F39" s="44"/>
      <c r="G39" s="44"/>
      <c r="H39" s="44"/>
      <c r="I39" s="44"/>
      <c r="J39" s="44"/>
    </row>
    <row r="40" spans="1:12" ht="52.5" customHeight="1">
      <c r="A40" s="34" t="s">
        <v>64</v>
      </c>
      <c r="B40" s="44" t="s">
        <v>65</v>
      </c>
      <c r="C40" s="44"/>
      <c r="D40" s="44"/>
      <c r="E40" s="44"/>
      <c r="F40" s="44"/>
      <c r="G40" s="44"/>
      <c r="H40" s="44"/>
      <c r="I40" s="44"/>
      <c r="J40" s="44"/>
    </row>
    <row r="41" spans="1:12" ht="17.25" customHeight="1">
      <c r="A41" s="45"/>
      <c r="B41" s="46"/>
      <c r="C41" s="46"/>
      <c r="D41" s="46"/>
      <c r="E41" s="46"/>
      <c r="F41" s="46"/>
      <c r="G41" s="46"/>
      <c r="H41" s="46"/>
      <c r="I41" s="46"/>
      <c r="J41" s="47"/>
    </row>
    <row r="42" spans="1:12" ht="25.5" customHeight="1">
      <c r="A42" s="34" t="s">
        <v>59</v>
      </c>
      <c r="B42" s="51" t="s">
        <v>55</v>
      </c>
      <c r="C42" s="51"/>
      <c r="D42" s="51"/>
      <c r="E42" s="51"/>
      <c r="F42" s="51"/>
      <c r="G42" s="51"/>
      <c r="H42" s="51"/>
      <c r="I42" s="51"/>
      <c r="J42" s="51"/>
    </row>
    <row r="43" spans="1:12" ht="57.75" customHeight="1">
      <c r="A43" s="34" t="s">
        <v>60</v>
      </c>
      <c r="B43" s="44" t="s">
        <v>66</v>
      </c>
      <c r="C43" s="44"/>
      <c r="D43" s="44"/>
      <c r="E43" s="44"/>
      <c r="F43" s="44"/>
      <c r="G43" s="44"/>
      <c r="H43" s="44"/>
      <c r="I43" s="44"/>
      <c r="J43" s="44"/>
    </row>
    <row r="44" spans="1:12" ht="180.75" customHeight="1">
      <c r="A44" s="34" t="s">
        <v>62</v>
      </c>
      <c r="B44" s="44" t="s">
        <v>67</v>
      </c>
      <c r="C44" s="44"/>
      <c r="D44" s="44"/>
      <c r="E44" s="44"/>
      <c r="F44" s="44"/>
      <c r="G44" s="44"/>
      <c r="H44" s="44"/>
      <c r="I44" s="44"/>
      <c r="J44" s="44"/>
    </row>
    <row r="45" spans="1:12" s="40" customFormat="1" ht="132" customHeight="1">
      <c r="A45" s="39" t="s">
        <v>64</v>
      </c>
      <c r="B45" s="44" t="s">
        <v>68</v>
      </c>
      <c r="C45" s="44"/>
      <c r="D45" s="44"/>
      <c r="E45" s="44"/>
      <c r="F45" s="44"/>
      <c r="G45" s="44"/>
      <c r="H45" s="44"/>
      <c r="I45" s="44"/>
      <c r="J45" s="44"/>
      <c r="K45" s="5"/>
    </row>
    <row r="46" spans="1:12" ht="15.75">
      <c r="A46" s="52" t="s">
        <v>69</v>
      </c>
      <c r="B46" s="53"/>
      <c r="C46" s="53"/>
      <c r="D46" s="53"/>
      <c r="E46" s="53"/>
      <c r="F46" s="53"/>
      <c r="G46" s="53"/>
      <c r="H46" s="53"/>
      <c r="I46" s="53"/>
      <c r="J46" s="54"/>
    </row>
    <row r="47" spans="1:12" ht="15.75">
      <c r="A47" s="55" t="s">
        <v>70</v>
      </c>
      <c r="B47" s="56"/>
      <c r="C47" s="56"/>
      <c r="D47" s="56"/>
      <c r="E47" s="56"/>
      <c r="F47" s="56"/>
      <c r="G47" s="56"/>
      <c r="H47" s="56"/>
      <c r="I47" s="56"/>
      <c r="J47" s="57"/>
      <c r="K47" s="1"/>
    </row>
    <row r="48" spans="1:12" ht="100.5" customHeight="1">
      <c r="A48" s="58" t="s">
        <v>71</v>
      </c>
      <c r="B48" s="59"/>
      <c r="C48" s="59"/>
      <c r="D48" s="59"/>
      <c r="E48" s="59"/>
      <c r="F48" s="59"/>
      <c r="G48" s="59"/>
      <c r="H48" s="59"/>
      <c r="I48" s="59"/>
      <c r="J48" s="60"/>
    </row>
    <row r="49" spans="1:10" ht="27.75" customHeight="1">
      <c r="A49" s="20"/>
      <c r="B49" s="20"/>
      <c r="C49" s="20"/>
      <c r="D49" s="20"/>
      <c r="E49" s="20"/>
      <c r="F49" s="20"/>
      <c r="G49" s="20"/>
      <c r="H49" s="20"/>
      <c r="I49" s="20"/>
      <c r="J49" s="20"/>
    </row>
    <row r="50" spans="1:10" ht="30.75" customHeight="1">
      <c r="A50" s="61" t="s">
        <v>72</v>
      </c>
      <c r="B50" s="61"/>
      <c r="C50" s="61"/>
      <c r="D50" s="61"/>
      <c r="E50" s="61"/>
      <c r="F50" s="61"/>
      <c r="G50" s="61"/>
      <c r="H50" s="61"/>
      <c r="I50" s="61"/>
      <c r="J50" s="61"/>
    </row>
  </sheetData>
  <mergeCells count="57">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46:J46"/>
    <mergeCell ref="A47:J47"/>
    <mergeCell ref="A48:J48"/>
    <mergeCell ref="A50:J50"/>
    <mergeCell ref="B9:J9"/>
    <mergeCell ref="B10:J10"/>
    <mergeCell ref="B21:J21"/>
    <mergeCell ref="A35:J35"/>
    <mergeCell ref="A36:J36"/>
    <mergeCell ref="B37:J37"/>
    <mergeCell ref="B38:J38"/>
    <mergeCell ref="B39:J39"/>
    <mergeCell ref="B40:J40"/>
    <mergeCell ref="A25:B25"/>
    <mergeCell ref="I25:J25"/>
    <mergeCell ref="A26:J26"/>
    <mergeCell ref="B43:J43"/>
    <mergeCell ref="B44:J44"/>
    <mergeCell ref="B45:J45"/>
    <mergeCell ref="A41:J41"/>
    <mergeCell ref="C31:D31"/>
    <mergeCell ref="E31:F31"/>
    <mergeCell ref="G31:H31"/>
    <mergeCell ref="I31:J31"/>
    <mergeCell ref="B42:J42"/>
  </mergeCells>
  <phoneticPr fontId="21" type="noConversion"/>
  <dataValidations count="16">
    <dataValidation allowBlank="1" showInputMessage="1" showErrorMessage="1" prompt="Monto ejecutado en el trimestre" sqref="H34 H32 H28 H30" xr:uid="{00000000-0002-0000-0000-000000000000}"/>
    <dataValidation allowBlank="1" showInputMessage="1" showErrorMessage="1" prompt="Meta alcanzada en el trimestre" sqref="G28:G30 G32:G34" xr:uid="{00000000-0002-0000-0000-000001000000}"/>
    <dataValidation allowBlank="1" showInputMessage="1" showErrorMessage="1" prompt="Monto presupuestado para el producto" sqref="H29 F28:F29 E29 D30:F30 F32:F33 E33 H33 D28 D32 D34:F34" xr:uid="{00000000-0002-0000-0000-000002000000}"/>
    <dataValidation allowBlank="1" showInputMessage="1" showErrorMessage="1" prompt="Meta anual del indicador" sqref="E28 C28:C30 E32 D29 C32:C34" xr:uid="{00000000-0002-0000-0000-000003000000}"/>
    <dataValidation allowBlank="1" showInputMessage="1" showErrorMessage="1" prompt="Nombre del indicador" sqref="B28:B30 B32:B34" xr:uid="{00000000-0002-0000-0000-000004000000}"/>
    <dataValidation allowBlank="1" showInputMessage="1" showErrorMessage="1" prompt="Nombre de cada producto" sqref="A28:A30 A32:A34"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8:A49 B49:J49" xr:uid="{00000000-0002-0000-0000-000008000000}"/>
    <dataValidation allowBlank="1" showInputMessage="1" showErrorMessage="1" prompt="De existir desvío, explicar razones." sqref="B45:J45 B40:J40" xr:uid="{00000000-0002-0000-0000-000009000000}"/>
    <dataValidation allowBlank="1" showInputMessage="1" showErrorMessage="1" prompt="1. Describir lo plasmado en el presupuesto_x000a_2. Describir lo alcanzado en términos financieros y de producción " sqref="B39:J39 B44:J44" xr:uid="{00000000-0002-0000-0000-00000A000000}"/>
    <dataValidation allowBlank="1" showInputMessage="1" showErrorMessage="1" prompt="¿En qué consiste el producto? su objetivo" sqref="B38:J38 B43:J43" xr:uid="{00000000-0002-0000-0000-00000B000000}"/>
    <dataValidation allowBlank="1" showInputMessage="1" showErrorMessage="1" prompt="Nombre del producto" sqref="B37:J37 B42:J4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51" right="0.17" top="0.48" bottom="0.75" header="0.3" footer="0.3"/>
  <pageSetup scale="70"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E0AF9DBA7A53945945264BD5B81A3B2" ma:contentTypeVersion="14" ma:contentTypeDescription="Crear nuevo documento." ma:contentTypeScope="" ma:versionID="f806febbb596763db6909b2d46ed4b94">
  <xsd:schema xmlns:xsd="http://www.w3.org/2001/XMLSchema" xmlns:xs="http://www.w3.org/2001/XMLSchema" xmlns:p="http://schemas.microsoft.com/office/2006/metadata/properties" xmlns:ns2="2c51f773-6855-442a-9d8f-d7d2a06753d3" xmlns:ns3="623c0869-6168-490b-aa3f-ba68fcfdf1cd" targetNamespace="http://schemas.microsoft.com/office/2006/metadata/properties" ma:root="true" ma:fieldsID="ebea922034603d0cd15a11dc4a759c6d" ns2:_="" ns3:_="">
    <xsd:import namespace="2c51f773-6855-442a-9d8f-d7d2a06753d3"/>
    <xsd:import namespace="623c0869-6168-490b-aa3f-ba68fcfdf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usuario"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1f773-6855-442a-9d8f-d7d2a06753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364190c0-c46e-4c61-8fd2-a093c57d075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usuario" ma:index="19" nillable="true" ma:displayName="usuari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c0869-6168-490b-aa3f-ba68fcfdf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a8b0b8a-b006-4a82-a087-91f0f32bcb48}" ma:internalName="TaxCatchAll" ma:showField="CatchAllData" ma:web="623c0869-6168-490b-aa3f-ba68fcfdf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23c0869-6168-490b-aa3f-ba68fcfdf1cd" xsi:nil="true"/>
    <lcf76f155ced4ddcb4097134ff3c332f xmlns="2c51f773-6855-442a-9d8f-d7d2a06753d3">
      <Terms xmlns="http://schemas.microsoft.com/office/infopath/2007/PartnerControls"/>
    </lcf76f155ced4ddcb4097134ff3c332f>
    <usuario xmlns="2c51f773-6855-442a-9d8f-d7d2a06753d3">
      <UserInfo>
        <DisplayName/>
        <AccountId xsi:nil="true"/>
        <AccountType/>
      </UserInfo>
    </usuario>
  </documentManagement>
</p:properties>
</file>

<file path=customXml/itemProps1.xml><?xml version="1.0" encoding="utf-8"?>
<ds:datastoreItem xmlns:ds="http://schemas.openxmlformats.org/officeDocument/2006/customXml" ds:itemID="{53A1D333-1C9B-498C-9DF7-05DBDD6B7B7B}"/>
</file>

<file path=customXml/itemProps2.xml><?xml version="1.0" encoding="utf-8"?>
<ds:datastoreItem xmlns:ds="http://schemas.openxmlformats.org/officeDocument/2006/customXml" ds:itemID="{D97654B6-22A0-4681-956E-F19010CA88F2}"/>
</file>

<file path=customXml/itemProps3.xml><?xml version="1.0" encoding="utf-8"?>
<ds:datastoreItem xmlns:ds="http://schemas.openxmlformats.org/officeDocument/2006/customXml" ds:itemID="{8EC948CE-7408-41C4-97CA-C4428D33AA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Minerba Martínez</cp:lastModifiedBy>
  <cp:revision/>
  <dcterms:created xsi:type="dcterms:W3CDTF">2021-03-22T15:50:10Z</dcterms:created>
  <dcterms:modified xsi:type="dcterms:W3CDTF">2026-04-15T21:23:18Z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0x010100DE0AF9DBA7A53945945264BD5B81A3B2</vt:lpwstr>
  </property>
  <property fmtid="{D5CDD505-2E9C-101B-9397-08002B2CF9AE}" pid="3" name="Order">
    <vt:r8>5099600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