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19200" windowHeight="11460" firstSheet="2" activeTab="2"/>
  </bookViews>
  <sheets>
    <sheet name="Ingresos y Egresos Octubre" sheetId="1" state="hidden" r:id="rId1"/>
    <sheet name="Gráfico1" sheetId="5" r:id="rId2"/>
    <sheet name="Ingresos y Egresos Agosto 2023" sheetId="3" r:id="rId3"/>
    <sheet name="resumen objetale" sheetId="2" state="hidden" r:id="rId4"/>
  </sheets>
  <definedNames>
    <definedName name="_xlnm._FilterDatabase" localSheetId="2" hidden="1">'Ingresos y Egresos Agosto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Agosto 2023'!$A$1:$P$48</definedName>
    <definedName name="_xlnm.Print_Area" localSheetId="0">'Ingresos y Egresos Octubre'!$A$1:$Q$238</definedName>
  </definedNames>
  <calcPr calcId="162913" concurrentCalc="0"/>
</workbook>
</file>

<file path=xl/calcChain.xml><?xml version="1.0" encoding="utf-8"?>
<calcChain xmlns="http://schemas.openxmlformats.org/spreadsheetml/2006/main">
  <c r="P8" i="3" l="1"/>
  <c r="K9" i="3"/>
  <c r="K15" i="3"/>
  <c r="K25" i="3"/>
  <c r="K34" i="3"/>
  <c r="K37" i="3"/>
  <c r="K48" i="3"/>
  <c r="K46" i="3"/>
  <c r="J34" i="3"/>
  <c r="J48" i="3"/>
  <c r="J50" i="3"/>
  <c r="J15" i="3"/>
  <c r="J25" i="3"/>
  <c r="J37" i="3"/>
  <c r="C48" i="3"/>
  <c r="C15" i="3"/>
  <c r="C9" i="3"/>
  <c r="C37" i="3"/>
  <c r="C25" i="3"/>
  <c r="C34" i="3"/>
  <c r="C49" i="3"/>
  <c r="F48" i="3"/>
  <c r="E25" i="3"/>
  <c r="E37" i="3"/>
  <c r="E34" i="3"/>
  <c r="E46" i="3"/>
  <c r="E48" i="3"/>
  <c r="E50" i="3"/>
  <c r="D49" i="3"/>
  <c r="D15" i="3"/>
  <c r="D48" i="3"/>
  <c r="D50" i="3"/>
  <c r="E15" i="3"/>
  <c r="J46" i="3"/>
  <c r="I46" i="3"/>
  <c r="H46" i="3"/>
  <c r="G46" i="3"/>
  <c r="F46" i="3"/>
  <c r="D46" i="3"/>
  <c r="C46" i="3"/>
  <c r="I37" i="3"/>
  <c r="J9" i="3"/>
  <c r="I9" i="3"/>
  <c r="I15" i="3"/>
  <c r="I25" i="3"/>
  <c r="I34" i="3"/>
  <c r="I48" i="3"/>
  <c r="H15" i="3"/>
  <c r="H9" i="3"/>
  <c r="G9" i="3"/>
  <c r="H37" i="3"/>
  <c r="H34" i="3"/>
  <c r="G34" i="3"/>
  <c r="H25" i="3"/>
  <c r="G25" i="3"/>
  <c r="G37" i="3"/>
  <c r="G15" i="3"/>
  <c r="F9" i="3"/>
  <c r="F25" i="3"/>
  <c r="F15" i="3"/>
  <c r="C11" i="3"/>
  <c r="F37" i="3"/>
  <c r="F34" i="3"/>
  <c r="E9" i="3"/>
  <c r="D9" i="3"/>
  <c r="P47" i="3"/>
  <c r="P10" i="3"/>
  <c r="P46" i="3"/>
  <c r="D37" i="3"/>
  <c r="D34" i="3"/>
  <c r="D2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P15" i="3"/>
  <c r="P9" i="3"/>
  <c r="P48" i="3"/>
  <c r="P49" i="3"/>
  <c r="I50" i="3"/>
  <c r="M48" i="3"/>
  <c r="F50" i="3"/>
  <c r="K50" i="3"/>
  <c r="H48" i="3"/>
  <c r="H50" i="3"/>
  <c r="L48" i="3"/>
  <c r="L50" i="3"/>
  <c r="M50" i="3"/>
  <c r="G48" i="3"/>
  <c r="G50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<sst xmlns="http://schemas.openxmlformats.org/spreadsheetml/2006/main" count="1026" uniqueCount="470">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</sst>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Agosto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2023'!$C$8:$C$45</c:f>
              <c:numCache>
                <c:formatCode>#,##0.00</c:formatCode>
                <c:ptCount val="38"/>
                <c:pt idx="0" formatCode="_(* #,##0.00_);_(* \(#,##0.00\);_(* &quot;-&quot;??_);_(@_)">
                  <c:v>734161247</c:v>
                </c:pt>
                <c:pt idx="1">
                  <c:v>503287205</c:v>
                </c:pt>
                <c:pt idx="2" formatCode="_(* #,##0.00_);_(* \(#,##0.00\);_(* &quot;-&quot;??_);_(@_)">
                  <c:v>394078281</c:v>
                </c:pt>
                <c:pt idx="3" formatCode="_(* #,##0.00_);_(* \(#,##0.00\);_(* &quot;-&quot;??_);_(@_)">
                  <c:v>52706564</c:v>
                </c:pt>
                <c:pt idx="4" formatCode="_(* #,##0.00_);_(* \(#,##0.00\);_(* &quot;-&quot;??_);_(@_)">
                  <c:v>150000</c:v>
                </c:pt>
                <c:pt idx="5" formatCode="_(* #,##0.00_);_(* \(#,##0.00\);_(* &quot;-&quot;??_);_(@_)">
                  <c:v>300000</c:v>
                </c:pt>
                <c:pt idx="6" formatCode="_(* #,##0.00_);_(* \(#,##0.00\);_(* &quot;-&quot;??_);_(@_)">
                  <c:v>56052360</c:v>
                </c:pt>
                <c:pt idx="7">
                  <c:v>129089892</c:v>
                </c:pt>
                <c:pt idx="8" formatCode="_(* #,##0.00_);_(* \(#,##0.00\);_(* &quot;-&quot;??_);_(@_)">
                  <c:v>30630224</c:v>
                </c:pt>
                <c:pt idx="9" formatCode="_(* #,##0.00_);_(* \(#,##0.00\);_(* &quot;-&quot;??_);_(@_)">
                  <c:v>8000000</c:v>
                </c:pt>
                <c:pt idx="10" formatCode="_(* #,##0.00_);_(* \(#,##0.00\);_(* &quot;-&quot;??_);_(@_)">
                  <c:v>1455668</c:v>
                </c:pt>
                <c:pt idx="11" formatCode="_(* #,##0.00_);_(* \(#,##0.00\);_(* &quot;-&quot;??_);_(@_)">
                  <c:v>1600000</c:v>
                </c:pt>
                <c:pt idx="12" formatCode="_(* #,##0.00_);_(* \(#,##0.00\);_(* &quot;-&quot;??_);_(@_)">
                  <c:v>43100000</c:v>
                </c:pt>
                <c:pt idx="13" formatCode="_(* #,##0.00_);_(* \(#,##0.00\);_(* &quot;-&quot;??_);_(@_)">
                  <c:v>6904000</c:v>
                </c:pt>
                <c:pt idx="14" formatCode="_(* #,##0.00_);_(* \(#,##0.00\);_(* &quot;-&quot;??_);_(@_)">
                  <c:v>18200000</c:v>
                </c:pt>
                <c:pt idx="15" formatCode="_(* #,##0.00_);_(* \(#,##0.00\);_(* &quot;-&quot;??_);_(@_)">
                  <c:v>17300000</c:v>
                </c:pt>
                <c:pt idx="16" formatCode="_(* #,##0.00_);_(* \(#,##0.00\);_(* &quot;-&quot;??_);_(@_)">
                  <c:v>1900000</c:v>
                </c:pt>
                <c:pt idx="17" formatCode="_(* #,##0.00_);_(* \(#,##0.00\);_(* &quot;-&quot;??_);_(@_)">
                  <c:v>38334150</c:v>
                </c:pt>
                <c:pt idx="18" formatCode="_(* #,##0.00_);_(* \(#,##0.00\);_(* &quot;-&quot;??_);_(@_)">
                  <c:v>1300000</c:v>
                </c:pt>
                <c:pt idx="19" formatCode="_(* #,##0.00_);_(* \(#,##0.00\);_(* &quot;-&quot;??_);_(@_)">
                  <c:v>1800000</c:v>
                </c:pt>
                <c:pt idx="20" formatCode="_(* #,##0.00_);_(* \(#,##0.00\);_(* &quot;-&quot;??_);_(@_)">
                  <c:v>9484150</c:v>
                </c:pt>
                <c:pt idx="21" formatCode="_(* #,##0.00_);_(* \(#,##0.00\);_(* &quot;-&quot;??_);_(@_)">
                  <c:v>250000</c:v>
                </c:pt>
                <c:pt idx="22" formatCode="_(* #,##0.00_);_(* \(#,##0.00\);_(* &quot;-&quot;??_);_(@_)">
                  <c:v>500000</c:v>
                </c:pt>
                <c:pt idx="23">
                  <c:v>1300000</c:v>
                </c:pt>
                <c:pt idx="24" formatCode="_(* #,##0.00_);_(* \(#,##0.00\);_(* &quot;-&quot;??_);_(@_)">
                  <c:v>12000000</c:v>
                </c:pt>
                <c:pt idx="25">
                  <c:v>11700000</c:v>
                </c:pt>
                <c:pt idx="26" formatCode="_(* #,##0.00_);_(* \(#,##0.00\);_(* &quot;-&quot;??_);_(@_)">
                  <c:v>3300000</c:v>
                </c:pt>
                <c:pt idx="27" formatCode="_(* #,##0.00_);_(* \(#,##0.00\);_(* &quot;-&quot;??_);_(@_)">
                  <c:v>3300000</c:v>
                </c:pt>
                <c:pt idx="29" formatCode="_(* #,##0.00_);_(* \(#,##0.00\);_(* &quot;-&quot;??_);_(@_)">
                  <c:v>60150000</c:v>
                </c:pt>
                <c:pt idx="30" formatCode="_(* #,##0.00_);_(* \(#,##0.00\);_(* &quot;-&quot;??_);_(@_)">
                  <c:v>37000000</c:v>
                </c:pt>
                <c:pt idx="31">
                  <c:v>3000000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10000000</c:v>
                </c:pt>
                <c:pt idx="34" formatCode="_(* #,##0.00_);_(* \(#,##0.00\);_(* &quot;-&quot;??_);_(@_)">
                  <c:v>8950000</c:v>
                </c:pt>
                <c:pt idx="35" formatCode="_(* #,##0.00_);_(* \(#,##0.00\);_(* &quot;-&quot;??_);_(@_)">
                  <c:v>500000</c:v>
                </c:pt>
                <c:pt idx="36" formatCode="_(* #,##0.00_);_(* \(#,##0.00\);_(* &quot;-&quot;??_);_(@_)">
                  <c:v>500000</c:v>
                </c:pt>
                <c:pt idx="37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Agosto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2023'!$D$8:$D$45</c:f>
              <c:numCache>
                <c:formatCode>#,##0.00</c:formatCode>
                <c:ptCount val="38"/>
                <c:pt idx="0" formatCode="_(* #,##0.00_);_(* \(#,##0.00\);_(* &quot;-&quot;??_);_(@_)">
                  <c:v>26439930.699999999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90344.320000000007</c:v>
                </c:pt>
                <c:pt idx="8" formatCode="_(* #,##0.00_);_(* \(#,##0.00\);_(* &quot;-&quot;??_);_(@_)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90344.320000000007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Agosto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2023'!$E$8:$E$45</c:f>
              <c:numCache>
                <c:formatCode>#,##0.00</c:formatCode>
                <c:ptCount val="38"/>
                <c:pt idx="0" formatCode="_(* #,##0.00_);_(* \(#,##0.00\);_(* &quot;-&quot;??_);_(@_)">
                  <c:v>36591169.619999997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1283169.8500000001</c:v>
                </c:pt>
                <c:pt idx="8" formatCode="_(* #,##0.00_);_(* \(#,##0.00\);_(* &quot;-&quot;??_);_(@_)">
                  <c:v>350940.87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0</c:v>
                </c:pt>
                <c:pt idx="13" formatCode="_(* #,##0.00_);_(* \(#,##0.00\);_(* &quot;-&quot;??_);_(@_)">
                  <c:v>430172.98</c:v>
                </c:pt>
                <c:pt idx="14" formatCode="_(* #,##0.00_);_(* \(#,##0.00\);_(* &quot;-&quot;??_);_(@_)">
                  <c:v>412056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1133.5999999999999</c:v>
                </c:pt>
                <c:pt idx="18" formatCode="0.00">
                  <c:v>0</c:v>
                </c:pt>
                <c:pt idx="19" formatCode="_(* #,##0.00_);_(* \(#,##0.00\);_(* &quot;-&quot;??_);_(@_)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1133.5999999999999</c:v>
                </c:pt>
                <c:pt idx="26" formatCode="_(* #,##0.00_);_(* \(#,##0.00\);_(* &quot;-&quot;??_);_(@_)">
                  <c:v>0</c:v>
                </c:pt>
                <c:pt idx="27" formatCode="_(* #,##0.00_);_(* \(#,##0.00\);_(* &quot;-&quot;??_);_(@_)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366144.05</c:v>
                </c:pt>
                <c:pt idx="30" formatCode="0.00">
                  <c:v>0</c:v>
                </c:pt>
                <c:pt idx="31" formatCode="_(* #,##0.00_);_(* \(#,##0.00\);_(* &quot;-&quot;??_);_(@_)">
                  <c:v>366144.05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Agosto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2023'!$F$8:$F$45</c:f>
              <c:numCache>
                <c:formatCode>#,##0.00</c:formatCode>
                <c:ptCount val="38"/>
                <c:pt idx="0" formatCode="_(* #,##0.00_);_(* \(#,##0.00\);_(* &quot;-&quot;??_);_(@_)">
                  <c:v>57495086.729999997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13070705.27</c:v>
                </c:pt>
                <c:pt idx="8" formatCode="_(* #,##0.00_);_(* \(#,##0.00\);_(* &quot;-&quot;??_);_(@_)">
                  <c:v>3869096.67</c:v>
                </c:pt>
                <c:pt idx="9" formatCode="_(* #,##0.00_);_(* \(#,##0.00\);_(* &quot;-&quot;??_);_(@_)">
                  <c:v>94400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6911061.8200000003</c:v>
                </c:pt>
                <c:pt idx="13" formatCode="_(* #,##0.00_);_(* \(#,##0.00\);_(* &quot;-&quot;??_);_(@_)">
                  <c:v>325950.40000000002</c:v>
                </c:pt>
                <c:pt idx="14" formatCode="_(* #,##0.00_);_(* \(#,##0.00\);_(* &quot;-&quot;??_);_(@_)">
                  <c:v>1767730.38</c:v>
                </c:pt>
                <c:pt idx="15" formatCode="_(* #,##0.00_);_(* \(#,##0.00\);_(* &quot;-&quot;??_);_(@_)">
                  <c:v>102466</c:v>
                </c:pt>
                <c:pt idx="16" formatCode="_(* #,##0.00_);_(* \(#,##0.00\);_(* &quot;-&quot;??_);_(@_)">
                  <c:v>0</c:v>
                </c:pt>
                <c:pt idx="17">
                  <c:v>2430615.59</c:v>
                </c:pt>
                <c:pt idx="18" formatCode="_(* #,##0.00_);_(* \(#,##0.00\);_(* &quot;-&quot;??_);_(@_)">
                  <c:v>0</c:v>
                </c:pt>
                <c:pt idx="19" formatCode="0.00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117734.5</c:v>
                </c:pt>
                <c:pt idx="25" formatCode="_(* #,##0.00_);_(* \(#,##0.00\);_(* &quot;-&quot;??_);_(@_)">
                  <c:v>1746068.09</c:v>
                </c:pt>
                <c:pt idx="26" formatCode="_(* #,##0.00_);_(* \(#,##0.00\);_(* &quot;-&quot;??_);_(@_)">
                  <c:v>114411.77</c:v>
                </c:pt>
                <c:pt idx="27" formatCode="_(* #,##0.00_);_(* \(#,##0.00\);_(* &quot;-&quot;??_);_(@_)">
                  <c:v>114411.77</c:v>
                </c:pt>
                <c:pt idx="28" formatCode="0.00">
                  <c:v>0</c:v>
                </c:pt>
                <c:pt idx="29" formatCode="_(* #,##0.00_);_(* \(#,##0.00\);_(* &quot;-&quot;??_);_(@_)">
                  <c:v>2149621.9900000002</c:v>
                </c:pt>
                <c:pt idx="30" formatCode="_(* #,##0.00_);_(* \(#,##0.00\);_(* &quot;-&quot;??_);_(@_)">
                  <c:v>1277808.48</c:v>
                </c:pt>
                <c:pt idx="31" formatCode="_(* #,##0.00_);_(* \(#,##0.00\);_(* &quot;-&quot;??_);_(@_)">
                  <c:v>722189.51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Agosto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2023'!$G$8:$G$45</c:f>
              <c:numCache>
                <c:formatCode>#,##0.00</c:formatCode>
                <c:ptCount val="38"/>
                <c:pt idx="0" formatCode="_(* #,##0.00_);_(* \(#,##0.00\);_(* &quot;-&quot;??_);_(@_)">
                  <c:v>74139267.010000005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6923748.8999999985</c:v>
                </c:pt>
                <c:pt idx="8" formatCode="_(* #,##0.00_);_(* \(#,##0.00\);_(* &quot;-&quot;??_);_(@_)">
                  <c:v>3083025.55</c:v>
                </c:pt>
                <c:pt idx="9" formatCode="_(* #,##0.00_);_(* \(#,##0.00\);_(* &quot;-&quot;??_);_(@_)">
                  <c:v>823789.61</c:v>
                </c:pt>
                <c:pt idx="10" formatCode="_(* #,##0.00_);_(* \(#,##0.00\);_(* &quot;-&quot;??_);_(@_)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375608.52</c:v>
                </c:pt>
                <c:pt idx="13" formatCode="_(* #,##0.00_);_(* \(#,##0.00\);_(* &quot;-&quot;??_);_(@_)">
                  <c:v>249768.34</c:v>
                </c:pt>
                <c:pt idx="14" formatCode="_(* #,##0.00_);_(* \(#,##0.00\);_(* &quot;-&quot;??_);_(@_)">
                  <c:v>1625101.09</c:v>
                </c:pt>
                <c:pt idx="15" formatCode="_(* #,##0.00_);_(* \(#,##0.00\);_(* &quot;-&quot;??_);_(@_)">
                  <c:v>114485.77</c:v>
                </c:pt>
                <c:pt idx="16" formatCode="_(* #,##0.00_);_(* \(#,##0.00\);_(* &quot;-&quot;??_);_(@_)">
                  <c:v>651970.02</c:v>
                </c:pt>
                <c:pt idx="17">
                  <c:v>6330240.4500000002</c:v>
                </c:pt>
                <c:pt idx="18" formatCode="_(* #,##0.00_);_(* \(#,##0.00\);_(* &quot;-&quot;??_);_(@_)">
                  <c:v>562308.26</c:v>
                </c:pt>
                <c:pt idx="19" formatCode="0.00">
                  <c:v>0</c:v>
                </c:pt>
                <c:pt idx="20" formatCode="_(* #,##0.00_);_(* \(#,##0.00\);_(* &quot;-&quot;??_);_(@_)">
                  <c:v>287920</c:v>
                </c:pt>
                <c:pt idx="21" formatCode="0.00">
                  <c:v>0</c:v>
                </c:pt>
                <c:pt idx="22" formatCode="_(* #,##0.00_);_(* \(#,##0.00\);_(* &quot;-&quot;??_);_(@_)">
                  <c:v>307131.81</c:v>
                </c:pt>
                <c:pt idx="23" formatCode="0.00">
                  <c:v>0</c:v>
                </c:pt>
                <c:pt idx="24" formatCode="_(* #,##0.00_);_(* \(#,##0.00\);_(* &quot;-&quot;??_);_(@_)">
                  <c:v>4783420.67</c:v>
                </c:pt>
                <c:pt idx="25" formatCode="_(* #,##0.00_);_(* \(#,##0.00\);_(* &quot;-&quot;??_);_(@_)">
                  <c:v>389459.71</c:v>
                </c:pt>
                <c:pt idx="26" formatCode="_(* #,##0.00_);_(* \(#,##0.00\);_(* &quot;-&quot;??_);_(@_)">
                  <c:v>69383.539999999994</c:v>
                </c:pt>
                <c:pt idx="27" formatCode="0.00">
                  <c:v>69383.539999999994</c:v>
                </c:pt>
                <c:pt idx="28" formatCode="0.00">
                  <c:v>0</c:v>
                </c:pt>
                <c:pt idx="29" formatCode="_(* #,##0.00_);_(* \(#,##0.00\);_(* &quot;-&quot;??_);_(@_)">
                  <c:v>3790611.48</c:v>
                </c:pt>
                <c:pt idx="30" formatCode="_(* #,##0.00_);_(* \(#,##0.00\);_(* &quot;-&quot;??_);_(@_)">
                  <c:v>966420</c:v>
                </c:pt>
                <c:pt idx="31" formatCode="0.00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Agosto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2023'!$H$8:$H$45</c:f>
              <c:numCache>
                <c:formatCode>#,##0.00</c:formatCode>
                <c:ptCount val="38"/>
                <c:pt idx="0" formatCode="_(* #,##0.00_);_(* \(#,##0.00\);_(* &quot;-&quot;??_);_(@_)">
                  <c:v>50951839.340000004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12308266.42</c:v>
                </c:pt>
                <c:pt idx="8" formatCode="0.00">
                  <c:v>1394394.48</c:v>
                </c:pt>
                <c:pt idx="9" formatCode="0.00">
                  <c:v>220896</c:v>
                </c:pt>
                <c:pt idx="10" formatCode="0.00">
                  <c:v>624550</c:v>
                </c:pt>
                <c:pt idx="11" formatCode="0.00">
                  <c:v>0</c:v>
                </c:pt>
                <c:pt idx="12" formatCode="0.00">
                  <c:v>6099319.5999999996</c:v>
                </c:pt>
                <c:pt idx="13" formatCode="0.00">
                  <c:v>2671223.17</c:v>
                </c:pt>
                <c:pt idx="14" formatCode="0.00">
                  <c:v>568875.93999999994</c:v>
                </c:pt>
                <c:pt idx="15" formatCode="0.00">
                  <c:v>559677.23</c:v>
                </c:pt>
                <c:pt idx="16" formatCode="0.00">
                  <c:v>169330</c:v>
                </c:pt>
                <c:pt idx="17">
                  <c:v>1644660.4500000002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303555.15000000002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5191.71</c:v>
                </c:pt>
                <c:pt idx="25" formatCode="0.00">
                  <c:v>1111251.5900000001</c:v>
                </c:pt>
                <c:pt idx="26" formatCode="_(* #,##0.00_);_(* \(#,##0.00\);_(* &quot;-&quot;??_);_(@_)">
                  <c:v>30000</c:v>
                </c:pt>
                <c:pt idx="27" formatCode="0.00">
                  <c:v>30000</c:v>
                </c:pt>
                <c:pt idx="28" formatCode="0.00">
                  <c:v>0</c:v>
                </c:pt>
                <c:pt idx="29" formatCode="_(* #,##0.00_);_(* \(#,##0.00\);_(* &quot;-&quot;??_);_(@_)">
                  <c:v>1341846.27</c:v>
                </c:pt>
                <c:pt idx="30" formatCode="0.00">
                  <c:v>1341846.27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Agosto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2023'!$I$8:$I$45</c:f>
              <c:numCache>
                <c:formatCode>#,##0.00</c:formatCode>
                <c:ptCount val="38"/>
                <c:pt idx="0" formatCode="_(* #,##0.00_);_(* \(#,##0.00\);_(* &quot;-&quot;??_);_(@_)">
                  <c:v>45596000.140000001</c:v>
                </c:pt>
                <c:pt idx="1">
                  <c:v>39704426.710000001</c:v>
                </c:pt>
                <c:pt idx="2" formatCode="0.00">
                  <c:v>34278672.590000004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25000</c:v>
                </c:pt>
                <c:pt idx="6" formatCode="0.00">
                  <c:v>5225754.12</c:v>
                </c:pt>
                <c:pt idx="7">
                  <c:v>3564964.19</c:v>
                </c:pt>
                <c:pt idx="8" formatCode="0.00">
                  <c:v>1637135.97</c:v>
                </c:pt>
                <c:pt idx="9" formatCode="0.00">
                  <c:v>170215</c:v>
                </c:pt>
                <c:pt idx="10" formatCode="0.00">
                  <c:v>0</c:v>
                </c:pt>
                <c:pt idx="11" formatCode="0.00">
                  <c:v>200000</c:v>
                </c:pt>
                <c:pt idx="12" formatCode="0.00">
                  <c:v>1244900</c:v>
                </c:pt>
                <c:pt idx="13" formatCode="0.00">
                  <c:v>105282.22</c:v>
                </c:pt>
                <c:pt idx="14" formatCode="0.00">
                  <c:v>0</c:v>
                </c:pt>
                <c:pt idx="15" formatCode="0.00">
                  <c:v>151276</c:v>
                </c:pt>
                <c:pt idx="16" formatCode="0.00">
                  <c:v>56155</c:v>
                </c:pt>
                <c:pt idx="17">
                  <c:v>620188.83000000007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407571.65</c:v>
                </c:pt>
                <c:pt idx="26" formatCode="_(* #,##0.00_);_(* \(#,##0.00\);_(* &quot;-&quot;??_);_(@_)">
                  <c:v>148920.17000000001</c:v>
                </c:pt>
                <c:pt idx="27" formatCode="0.00">
                  <c:v>148920.17000000001</c:v>
                </c:pt>
                <c:pt idx="28" formatCode="0.00">
                  <c:v>0</c:v>
                </c:pt>
                <c:pt idx="29" formatCode="_(* #,##0.00_);_(* \(#,##0.00\);_(* &quot;-&quot;??_);_(@_)">
                  <c:v>1557500.24</c:v>
                </c:pt>
                <c:pt idx="30" formatCode="0.00">
                  <c:v>650000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Agosto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2023'!$J$8:$J$45</c:f>
              <c:numCache>
                <c:formatCode>#,##0.00</c:formatCode>
                <c:ptCount val="38"/>
                <c:pt idx="0" formatCode="_(* #,##0.00_);_(* \(#,##0.00\);_(* &quot;-&quot;??_);_(@_)">
                  <c:v>59137269.079999998</c:v>
                </c:pt>
                <c:pt idx="1">
                  <c:v>41100879.209999993</c:v>
                </c:pt>
                <c:pt idx="2" formatCode="0.00">
                  <c:v>35227375.229999997</c:v>
                </c:pt>
                <c:pt idx="3" formatCode="0.00">
                  <c:v>583857.68000000005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5289646.3</c:v>
                </c:pt>
                <c:pt idx="7">
                  <c:v>9233330.3399999999</c:v>
                </c:pt>
                <c:pt idx="8" formatCode="0.00">
                  <c:v>2340788.5299999998</c:v>
                </c:pt>
                <c:pt idx="9" formatCode="0.00">
                  <c:v>667172</c:v>
                </c:pt>
                <c:pt idx="10" formatCode="0.00">
                  <c:v>215935</c:v>
                </c:pt>
                <c:pt idx="11" formatCode="0.00">
                  <c:v>0</c:v>
                </c:pt>
                <c:pt idx="12" formatCode="0.00">
                  <c:v>3510094.94</c:v>
                </c:pt>
                <c:pt idx="13" formatCode="0.00">
                  <c:v>337337.95</c:v>
                </c:pt>
                <c:pt idx="14" formatCode="0.00">
                  <c:v>1514496.41</c:v>
                </c:pt>
                <c:pt idx="15" formatCode="0.00">
                  <c:v>454489.11</c:v>
                </c:pt>
                <c:pt idx="16" formatCode="0.00">
                  <c:v>193016.4</c:v>
                </c:pt>
                <c:pt idx="17">
                  <c:v>361884.89</c:v>
                </c:pt>
                <c:pt idx="25" formatCode="0.00">
                  <c:v>361884.89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8441174.6400000006</c:v>
                </c:pt>
                <c:pt idx="30" formatCode="0.00">
                  <c:v>6853233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Agosto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2023'!$K$8:$K$45</c:f>
              <c:numCache>
                <c:formatCode>#,##0.00</c:formatCode>
                <c:ptCount val="38"/>
                <c:pt idx="0" formatCode="_(* #,##0.00_);_(* \(#,##0.00\);_(* &quot;-&quot;??_);_(@_)">
                  <c:v>62490736.25</c:v>
                </c:pt>
                <c:pt idx="1">
                  <c:v>40045028.849999994</c:v>
                </c:pt>
                <c:pt idx="2" formatCode="0.00">
                  <c:v>34344829.93</c:v>
                </c:pt>
                <c:pt idx="3" formatCode="0.00">
                  <c:v>465456.58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5234742.34</c:v>
                </c:pt>
                <c:pt idx="7">
                  <c:v>13474399.789999999</c:v>
                </c:pt>
                <c:pt idx="8" formatCode="0.00">
                  <c:v>5838689.3799999999</c:v>
                </c:pt>
                <c:pt idx="9" formatCode="0.00">
                  <c:v>1945585.72</c:v>
                </c:pt>
                <c:pt idx="10" formatCode="0.00">
                  <c:v>0</c:v>
                </c:pt>
                <c:pt idx="11" formatCode="0.00">
                  <c:v>800000</c:v>
                </c:pt>
                <c:pt idx="12" formatCode="0.00">
                  <c:v>2472706.12</c:v>
                </c:pt>
                <c:pt idx="13" formatCode="0.00">
                  <c:v>435682.04</c:v>
                </c:pt>
                <c:pt idx="14" formatCode="0.00">
                  <c:v>943822.5</c:v>
                </c:pt>
                <c:pt idx="15" formatCode="0.00">
                  <c:v>936457.63</c:v>
                </c:pt>
                <c:pt idx="16" formatCode="0.00">
                  <c:v>101456.4</c:v>
                </c:pt>
                <c:pt idx="17">
                  <c:v>7997839.6499999994</c:v>
                </c:pt>
                <c:pt idx="18" formatCode="0.00">
                  <c:v>140296</c:v>
                </c:pt>
                <c:pt idx="19" formatCode="0.00">
                  <c:v>0</c:v>
                </c:pt>
                <c:pt idx="20" formatCode="0.00">
                  <c:v>820914.2</c:v>
                </c:pt>
                <c:pt idx="21" formatCode="0.00">
                  <c:v>182298.48</c:v>
                </c:pt>
                <c:pt idx="22" formatCode="0.00">
                  <c:v>0</c:v>
                </c:pt>
                <c:pt idx="23" formatCode="0.00">
                  <c:v>22633.58</c:v>
                </c:pt>
                <c:pt idx="24" formatCode="0.00">
                  <c:v>4800000</c:v>
                </c:pt>
                <c:pt idx="25" formatCode="0.00">
                  <c:v>2031697.39</c:v>
                </c:pt>
                <c:pt idx="26" formatCode="_(* #,##0.00_);_(* \(#,##0.00\);_(* &quot;-&quot;??_);_(@_)">
                  <c:v>435303.58</c:v>
                </c:pt>
                <c:pt idx="27" formatCode="0.00">
                  <c:v>435303.58</c:v>
                </c:pt>
                <c:pt idx="28" formatCode="0.00">
                  <c:v>0</c:v>
                </c:pt>
                <c:pt idx="29" formatCode="_(* #,##0.00_);_(* \(#,##0.00\);_(* &quot;-&quot;??_);_(@_)">
                  <c:v>538164.38</c:v>
                </c:pt>
                <c:pt idx="30" formatCode="0.00">
                  <c:v>82093.899999999994</c:v>
                </c:pt>
                <c:pt idx="31" formatCode="0.00">
                  <c:v>0</c:v>
                </c:pt>
                <c:pt idx="32" formatCode="0.00">
                  <c:v>8854</c:v>
                </c:pt>
                <c:pt idx="33" formatCode="0.00">
                  <c:v>0</c:v>
                </c:pt>
                <c:pt idx="34" formatCode="0.00">
                  <c:v>386922</c:v>
                </c:pt>
                <c:pt idx="35" formatCode="0.00">
                  <c:v>0</c:v>
                </c:pt>
                <c:pt idx="36" formatCode="0.00">
                  <c:v>60294.48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Agosto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Agosto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Agosto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Agosto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Agosto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Agosto 2023'!$P$8:$P$45</c:f>
              <c:numCache>
                <c:formatCode>_(* #,##0.00_);_(* \(#,##0.00\);_(* "-"??_);_(@_)</c:formatCode>
                <c:ptCount val="38"/>
                <c:pt idx="0">
                  <c:v>412841298.87</c:v>
                </c:pt>
                <c:pt idx="1">
                  <c:v>313165788.79000002</c:v>
                </c:pt>
                <c:pt idx="2">
                  <c:v>251348942.83000001</c:v>
                </c:pt>
                <c:pt idx="3">
                  <c:v>23548316.669999998</c:v>
                </c:pt>
                <c:pt idx="4">
                  <c:v>50304.100000000006</c:v>
                </c:pt>
                <c:pt idx="5">
                  <c:v>55000</c:v>
                </c:pt>
                <c:pt idx="6">
                  <c:v>38163225.189999998</c:v>
                </c:pt>
                <c:pt idx="7">
                  <c:v>59948929.080000006</c:v>
                </c:pt>
                <c:pt idx="8">
                  <c:v>18514071.449999999</c:v>
                </c:pt>
                <c:pt idx="9">
                  <c:v>3922058.33</c:v>
                </c:pt>
                <c:pt idx="10">
                  <c:v>840485</c:v>
                </c:pt>
                <c:pt idx="11" formatCode="0.00">
                  <c:v>1000000</c:v>
                </c:pt>
                <c:pt idx="12">
                  <c:v>20613691</c:v>
                </c:pt>
                <c:pt idx="13">
                  <c:v>4645761.42</c:v>
                </c:pt>
                <c:pt idx="14">
                  <c:v>6832082.3200000003</c:v>
                </c:pt>
                <c:pt idx="15">
                  <c:v>2408851.7399999998</c:v>
                </c:pt>
                <c:pt idx="16" formatCode="0.00">
                  <c:v>1171927.8199999998</c:v>
                </c:pt>
                <c:pt idx="17">
                  <c:v>19386563.460000001</c:v>
                </c:pt>
                <c:pt idx="18" formatCode="0.00">
                  <c:v>927266.26</c:v>
                </c:pt>
                <c:pt idx="19" formatCode="0.00">
                  <c:v>401200</c:v>
                </c:pt>
                <c:pt idx="20" formatCode="0.00">
                  <c:v>1412389.35</c:v>
                </c:pt>
                <c:pt idx="21" formatCode="0.00">
                  <c:v>182298.48</c:v>
                </c:pt>
                <c:pt idx="22" formatCode="0.00">
                  <c:v>307131.81</c:v>
                </c:pt>
                <c:pt idx="23" formatCode="0.00">
                  <c:v>202238.44</c:v>
                </c:pt>
                <c:pt idx="24" formatCode="0.00">
                  <c:v>9904972.1999999993</c:v>
                </c:pt>
                <c:pt idx="25" formatCode="0.00">
                  <c:v>6049066.9199999999</c:v>
                </c:pt>
                <c:pt idx="26">
                  <c:v>798019.06</c:v>
                </c:pt>
                <c:pt idx="27" formatCode="0.00">
                  <c:v>798019.06</c:v>
                </c:pt>
                <c:pt idx="28" formatCode="0.00">
                  <c:v>0</c:v>
                </c:pt>
                <c:pt idx="29">
                  <c:v>18185063.050000001</c:v>
                </c:pt>
                <c:pt idx="30" formatCode="0.00">
                  <c:v>11171401.65</c:v>
                </c:pt>
                <c:pt idx="31" formatCode="0.00">
                  <c:v>3199702.2600000002</c:v>
                </c:pt>
                <c:pt idx="32" formatCode="0.00">
                  <c:v>8854</c:v>
                </c:pt>
                <c:pt idx="33" formatCode="0.00">
                  <c:v>0</c:v>
                </c:pt>
                <c:pt idx="34" formatCode="0.00">
                  <c:v>2587378.4500000002</c:v>
                </c:pt>
                <c:pt idx="35" formatCode="0.00">
                  <c:v>1157432.21</c:v>
                </c:pt>
                <c:pt idx="36" formatCode="0.00">
                  <c:v>60294.48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P9" sqref="P9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8" style="3" bestFit="1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469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26439930.699999999</v>
      </c>
      <c r="E8" s="56">
        <v>36591169.619999997</v>
      </c>
      <c r="F8" s="16">
        <v>57495086.729999997</v>
      </c>
      <c r="G8" s="16">
        <v>74139267.010000005</v>
      </c>
      <c r="H8" s="16">
        <v>50951839.340000004</v>
      </c>
      <c r="I8" s="16">
        <v>45596000.140000001</v>
      </c>
      <c r="J8" s="16">
        <v>59137269.079999998</v>
      </c>
      <c r="K8" s="16">
        <v>62490736.25</v>
      </c>
      <c r="L8" s="16"/>
      <c r="M8" s="16"/>
      <c r="N8" s="16"/>
      <c r="O8" s="16"/>
      <c r="P8" s="16">
        <f>SUM(D8:O8)</f>
        <v>412841298.87</v>
      </c>
    </row>
    <row r="9" spans="1:16" s="21" customFormat="1" ht="30" x14ac:dyDescent="0.2">
      <c r="A9" s="18">
        <v>2.1</v>
      </c>
      <c r="B9" s="18" t="s">
        <v>403</v>
      </c>
      <c r="C9" s="19">
        <f t="shared" ref="C9:K9" si="0">SUM(C10:C14)</f>
        <v>503287205</v>
      </c>
      <c r="D9" s="19">
        <f t="shared" si="0"/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 t="shared" si="0"/>
        <v>35627066.200000003</v>
      </c>
      <c r="I9" s="19">
        <f t="shared" si="0"/>
        <v>39704426.710000001</v>
      </c>
      <c r="J9" s="19">
        <f t="shared" si="0"/>
        <v>41100879.209999993</v>
      </c>
      <c r="K9" s="19">
        <f t="shared" si="0"/>
        <v>40045028.849999994</v>
      </c>
      <c r="L9" s="20"/>
      <c r="M9" s="20"/>
      <c r="N9" s="20"/>
      <c r="O9" s="20"/>
      <c r="P9" s="20">
        <f>SUM(P10:P14)</f>
        <v>313165788.79000002</v>
      </c>
    </row>
    <row r="10" spans="1:16" x14ac:dyDescent="0.2">
      <c r="A10" s="1" t="s">
        <v>50</v>
      </c>
      <c r="B10" s="1" t="s">
        <v>51</v>
      </c>
      <c r="C10" s="64">
        <v>394078281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34278672.590000004</v>
      </c>
      <c r="J10" s="8">
        <v>35227375.229999997</v>
      </c>
      <c r="K10" s="8">
        <v>34344829.93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251348942.83000001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175000</v>
      </c>
      <c r="J11" s="8">
        <v>583857.68000000005</v>
      </c>
      <c r="K11" s="8">
        <v>465456.58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1">SUM(D11:O11)</f>
        <v>23548316.669999998</v>
      </c>
    </row>
    <row r="12" spans="1:16" ht="28.5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1"/>
        <v>50304.100000000006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25000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1"/>
        <v>55000</v>
      </c>
    </row>
    <row r="14" spans="1:16" ht="28.5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5225754.12</v>
      </c>
      <c r="J14" s="8">
        <v>5289646.3</v>
      </c>
      <c r="K14" s="8">
        <v>5234742.34</v>
      </c>
      <c r="L14" s="8">
        <v>0</v>
      </c>
      <c r="M14" s="8">
        <v>0</v>
      </c>
      <c r="N14" s="8">
        <v>0</v>
      </c>
      <c r="O14" s="8">
        <v>0</v>
      </c>
      <c r="P14" s="16">
        <f t="shared" si="1"/>
        <v>38163225.189999998</v>
      </c>
    </row>
    <row r="15" spans="1:16" s="21" customFormat="1" x14ac:dyDescent="0.2">
      <c r="A15" s="18">
        <v>2.2000000000000002</v>
      </c>
      <c r="B15" s="18" t="s">
        <v>31</v>
      </c>
      <c r="C15" s="19">
        <f t="shared" ref="C15:I15" si="2">SUM(C16:C24)</f>
        <v>129089892</v>
      </c>
      <c r="D15" s="19">
        <f t="shared" si="2"/>
        <v>90344.320000000007</v>
      </c>
      <c r="E15" s="19">
        <f t="shared" si="2"/>
        <v>1283169.8500000001</v>
      </c>
      <c r="F15" s="19">
        <f t="shared" si="2"/>
        <v>13070705.27</v>
      </c>
      <c r="G15" s="19">
        <f t="shared" si="2"/>
        <v>6923748.8999999985</v>
      </c>
      <c r="H15" s="19">
        <f t="shared" si="2"/>
        <v>12308266.42</v>
      </c>
      <c r="I15" s="19">
        <f t="shared" si="2"/>
        <v>3564964.19</v>
      </c>
      <c r="J15" s="19">
        <f>SUM(J16:J24)</f>
        <v>9233330.3399999999</v>
      </c>
      <c r="K15" s="19">
        <f>SUM(K16:K24)</f>
        <v>13474399.789999999</v>
      </c>
      <c r="L15" s="20"/>
      <c r="M15" s="20"/>
      <c r="N15" s="20"/>
      <c r="O15" s="20"/>
      <c r="P15" s="20">
        <f>SUM(P16:P24)</f>
        <v>59948929.080000006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0</v>
      </c>
      <c r="E16" s="14">
        <v>350940.87</v>
      </c>
      <c r="F16" s="14">
        <v>3869096.67</v>
      </c>
      <c r="G16" s="14">
        <v>3083025.55</v>
      </c>
      <c r="H16" s="8">
        <v>1394394.48</v>
      </c>
      <c r="I16" s="8">
        <v>1637135.97</v>
      </c>
      <c r="J16" s="8">
        <v>2340788.5299999998</v>
      </c>
      <c r="K16" s="8">
        <v>5838689.3799999999</v>
      </c>
      <c r="L16" s="8">
        <v>0</v>
      </c>
      <c r="M16" s="8">
        <v>0</v>
      </c>
      <c r="N16" s="8">
        <v>0</v>
      </c>
      <c r="O16" s="8">
        <v>0</v>
      </c>
      <c r="P16" s="14">
        <f t="shared" si="1"/>
        <v>18514071.449999999</v>
      </c>
    </row>
    <row r="17" spans="1:16" ht="28.5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94400</v>
      </c>
      <c r="G17" s="14">
        <v>823789.61</v>
      </c>
      <c r="H17" s="8">
        <v>220896</v>
      </c>
      <c r="I17" s="8">
        <v>170215</v>
      </c>
      <c r="J17" s="8">
        <v>667172</v>
      </c>
      <c r="K17" s="8">
        <v>1945585.72</v>
      </c>
      <c r="L17" s="8">
        <v>0</v>
      </c>
      <c r="M17" s="8">
        <v>0</v>
      </c>
      <c r="N17" s="8">
        <v>0</v>
      </c>
      <c r="O17" s="8">
        <v>0</v>
      </c>
      <c r="P17" s="14">
        <f t="shared" si="1"/>
        <v>3922058.33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0</v>
      </c>
      <c r="H18" s="8">
        <v>624550</v>
      </c>
      <c r="I18" s="8">
        <v>0</v>
      </c>
      <c r="J18" s="8">
        <v>215935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f t="shared" si="1"/>
        <v>840485</v>
      </c>
    </row>
    <row r="19" spans="1:16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200000</v>
      </c>
      <c r="J19" s="8">
        <v>0</v>
      </c>
      <c r="K19" s="8">
        <v>800000</v>
      </c>
      <c r="L19" s="8">
        <v>0</v>
      </c>
      <c r="M19" s="8">
        <v>0</v>
      </c>
      <c r="N19" s="8">
        <v>0</v>
      </c>
      <c r="O19" s="8">
        <v>0</v>
      </c>
      <c r="P19" s="8">
        <f t="shared" si="1"/>
        <v>1000000</v>
      </c>
    </row>
    <row r="20" spans="1:16" x14ac:dyDescent="0.2">
      <c r="A20" s="1" t="s">
        <v>114</v>
      </c>
      <c r="B20" s="1" t="s">
        <v>115</v>
      </c>
      <c r="C20" s="64">
        <v>43100000</v>
      </c>
      <c r="D20" s="8">
        <v>0</v>
      </c>
      <c r="E20" s="14">
        <v>0</v>
      </c>
      <c r="F20" s="14">
        <v>6911061.8200000003</v>
      </c>
      <c r="G20" s="14">
        <v>375608.52</v>
      </c>
      <c r="H20" s="8">
        <v>6099319.5999999996</v>
      </c>
      <c r="I20" s="8">
        <v>1244900</v>
      </c>
      <c r="J20" s="8">
        <v>3510094.94</v>
      </c>
      <c r="K20" s="8">
        <v>2472706.12</v>
      </c>
      <c r="L20" s="8">
        <v>0</v>
      </c>
      <c r="M20" s="8">
        <v>0</v>
      </c>
      <c r="N20" s="8">
        <v>0</v>
      </c>
      <c r="O20" s="8">
        <v>0</v>
      </c>
      <c r="P20" s="14">
        <f t="shared" si="1"/>
        <v>20613691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90344.320000000007</v>
      </c>
      <c r="E21" s="14">
        <v>430172.98</v>
      </c>
      <c r="F21" s="14">
        <v>325950.40000000002</v>
      </c>
      <c r="G21" s="14">
        <v>249768.34</v>
      </c>
      <c r="H21" s="8">
        <v>2671223.17</v>
      </c>
      <c r="I21" s="8">
        <v>105282.22</v>
      </c>
      <c r="J21" s="8">
        <v>337337.95</v>
      </c>
      <c r="K21" s="8">
        <v>435682.04</v>
      </c>
      <c r="L21" s="8">
        <v>0</v>
      </c>
      <c r="M21" s="8">
        <v>0</v>
      </c>
      <c r="N21" s="8">
        <v>0</v>
      </c>
      <c r="O21" s="8">
        <v>0</v>
      </c>
      <c r="P21" s="14">
        <f t="shared" si="1"/>
        <v>4645761.42</v>
      </c>
    </row>
    <row r="22" spans="1:16" ht="42.7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412056</v>
      </c>
      <c r="F22" s="14">
        <v>1767730.38</v>
      </c>
      <c r="G22" s="14">
        <v>1625101.09</v>
      </c>
      <c r="H22" s="8">
        <v>568875.93999999994</v>
      </c>
      <c r="I22" s="8">
        <v>0</v>
      </c>
      <c r="J22" s="8">
        <v>1514496.41</v>
      </c>
      <c r="K22" s="8">
        <v>943822.5</v>
      </c>
      <c r="L22" s="8">
        <v>0</v>
      </c>
      <c r="M22" s="8">
        <v>0</v>
      </c>
      <c r="N22" s="8">
        <v>0</v>
      </c>
      <c r="O22" s="8">
        <v>0</v>
      </c>
      <c r="P22" s="14">
        <f t="shared" si="1"/>
        <v>6832082.3200000003</v>
      </c>
    </row>
    <row r="23" spans="1:16" ht="28.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90000</v>
      </c>
      <c r="F23" s="14">
        <v>102466</v>
      </c>
      <c r="G23" s="14">
        <v>114485.77</v>
      </c>
      <c r="H23" s="8">
        <v>559677.23</v>
      </c>
      <c r="I23" s="8">
        <v>151276</v>
      </c>
      <c r="J23" s="8">
        <v>454489.11</v>
      </c>
      <c r="K23" s="8">
        <v>936457.63</v>
      </c>
      <c r="L23" s="8">
        <v>0</v>
      </c>
      <c r="M23" s="8">
        <v>0</v>
      </c>
      <c r="N23" s="8">
        <v>0</v>
      </c>
      <c r="O23" s="8">
        <v>0</v>
      </c>
      <c r="P23" s="14">
        <f t="shared" si="1"/>
        <v>2408851.7399999998</v>
      </c>
    </row>
    <row r="24" spans="1:16" ht="28.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0</v>
      </c>
      <c r="G24" s="14">
        <v>651970.02</v>
      </c>
      <c r="H24" s="8">
        <v>169330</v>
      </c>
      <c r="I24" s="8">
        <v>56155</v>
      </c>
      <c r="J24" s="8">
        <v>193016.4</v>
      </c>
      <c r="K24" s="8">
        <v>101456.4</v>
      </c>
      <c r="L24" s="8">
        <v>0</v>
      </c>
      <c r="M24" s="8">
        <v>0</v>
      </c>
      <c r="N24" s="8">
        <v>0</v>
      </c>
      <c r="O24" s="8">
        <v>0</v>
      </c>
      <c r="P24" s="8">
        <f t="shared" si="1"/>
        <v>1171927.8199999998</v>
      </c>
    </row>
    <row r="25" spans="1:16" s="21" customFormat="1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H25" si="3">SUM(D26:D33)</f>
        <v>0</v>
      </c>
      <c r="E25" s="19">
        <f t="shared" si="3"/>
        <v>1133.5999999999999</v>
      </c>
      <c r="F25" s="19">
        <f t="shared" si="3"/>
        <v>2430615.59</v>
      </c>
      <c r="G25" s="19">
        <f t="shared" si="3"/>
        <v>6330240.4500000002</v>
      </c>
      <c r="H25" s="19">
        <f t="shared" si="3"/>
        <v>1644660.4500000002</v>
      </c>
      <c r="I25" s="19">
        <f>SUM(I26:I33)</f>
        <v>620188.83000000007</v>
      </c>
      <c r="J25" s="19">
        <f>SUM(J26:J33)</f>
        <v>361884.89</v>
      </c>
      <c r="K25" s="19">
        <f>SUM(K26:K33)</f>
        <v>7997839.6499999994</v>
      </c>
      <c r="L25" s="20"/>
      <c r="M25" s="20"/>
      <c r="N25" s="20"/>
      <c r="O25" s="20"/>
      <c r="P25" s="20">
        <f t="shared" si="1"/>
        <v>19386563.460000001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0</v>
      </c>
      <c r="F26" s="14">
        <v>0</v>
      </c>
      <c r="G26" s="14">
        <v>562308.26</v>
      </c>
      <c r="H26" s="8">
        <v>224662</v>
      </c>
      <c r="I26" s="8">
        <v>0</v>
      </c>
      <c r="J26" s="8"/>
      <c r="K26" s="8">
        <v>140296</v>
      </c>
      <c r="L26" s="8">
        <v>0</v>
      </c>
      <c r="M26" s="8">
        <v>0</v>
      </c>
      <c r="N26" s="8">
        <v>0</v>
      </c>
      <c r="O26" s="8">
        <v>0</v>
      </c>
      <c r="P26" s="8">
        <f t="shared" si="1"/>
        <v>927266.26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0</v>
      </c>
      <c r="F27" s="8">
        <v>401200</v>
      </c>
      <c r="G27" s="8">
        <v>0</v>
      </c>
      <c r="H27" s="8">
        <v>0</v>
      </c>
      <c r="I27" s="8">
        <v>0</v>
      </c>
      <c r="J27" s="8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1"/>
        <v>401200</v>
      </c>
    </row>
    <row r="28" spans="1:16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>
        <v>0</v>
      </c>
      <c r="G28" s="14">
        <v>287920</v>
      </c>
      <c r="H28" s="8">
        <v>303555.15000000002</v>
      </c>
      <c r="I28" s="8">
        <v>0</v>
      </c>
      <c r="J28" s="8"/>
      <c r="K28" s="8">
        <v>820914.2</v>
      </c>
      <c r="L28" s="8">
        <v>0</v>
      </c>
      <c r="M28" s="8">
        <v>0</v>
      </c>
      <c r="N28" s="8">
        <v>0</v>
      </c>
      <c r="O28" s="8">
        <v>0</v>
      </c>
      <c r="P28" s="8">
        <f t="shared" si="1"/>
        <v>1412389.35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/>
      <c r="K29" s="8">
        <v>182298.48</v>
      </c>
      <c r="L29" s="8">
        <v>0</v>
      </c>
      <c r="M29" s="8">
        <v>0</v>
      </c>
      <c r="N29" s="8">
        <v>0</v>
      </c>
      <c r="O29" s="8">
        <v>0</v>
      </c>
      <c r="P29" s="8">
        <f t="shared" si="1"/>
        <v>182298.48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>
        <v>0</v>
      </c>
      <c r="G30" s="14">
        <v>307131.81</v>
      </c>
      <c r="H30" s="8">
        <v>0</v>
      </c>
      <c r="I30" s="8">
        <v>0</v>
      </c>
      <c r="J30" s="8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1"/>
        <v>307131.81</v>
      </c>
    </row>
    <row r="31" spans="1:16" ht="28.5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14">
        <v>165613</v>
      </c>
      <c r="G31" s="8">
        <v>0</v>
      </c>
      <c r="H31" s="8">
        <v>0</v>
      </c>
      <c r="I31" s="8">
        <v>13991.86</v>
      </c>
      <c r="J31" s="8"/>
      <c r="K31" s="8">
        <v>22633.58</v>
      </c>
      <c r="L31" s="8">
        <v>0</v>
      </c>
      <c r="M31" s="8">
        <v>0</v>
      </c>
      <c r="N31" s="8">
        <v>0</v>
      </c>
      <c r="O31" s="8">
        <v>0</v>
      </c>
      <c r="P31" s="8">
        <f t="shared" si="1"/>
        <v>202238.44</v>
      </c>
    </row>
    <row r="32" spans="1:16" ht="42.7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0</v>
      </c>
      <c r="F32" s="14">
        <v>117734.5</v>
      </c>
      <c r="G32" s="14">
        <v>4783420.67</v>
      </c>
      <c r="H32" s="8">
        <v>5191.71</v>
      </c>
      <c r="I32" s="8">
        <v>198625.32</v>
      </c>
      <c r="J32" s="8"/>
      <c r="K32" s="8">
        <v>4800000</v>
      </c>
      <c r="L32" s="8">
        <v>0</v>
      </c>
      <c r="M32" s="8">
        <v>0</v>
      </c>
      <c r="N32" s="8">
        <v>0</v>
      </c>
      <c r="O32" s="8">
        <v>0</v>
      </c>
      <c r="P32" s="8">
        <f t="shared" si="1"/>
        <v>9904972.1999999993</v>
      </c>
    </row>
    <row r="33" spans="1:21" s="30" customFormat="1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1133.5999999999999</v>
      </c>
      <c r="F33" s="14">
        <v>1746068.09</v>
      </c>
      <c r="G33" s="14">
        <v>389459.71</v>
      </c>
      <c r="H33" s="8">
        <v>1111251.5900000001</v>
      </c>
      <c r="I33" s="8">
        <v>407571.65</v>
      </c>
      <c r="J33" s="8">
        <v>361884.89</v>
      </c>
      <c r="K33" s="8">
        <v>2031697.39</v>
      </c>
      <c r="L33" s="8">
        <v>0</v>
      </c>
      <c r="M33" s="8">
        <v>0</v>
      </c>
      <c r="N33" s="8">
        <v>0</v>
      </c>
      <c r="O33" s="8">
        <v>0</v>
      </c>
      <c r="P33" s="8">
        <f t="shared" si="1"/>
        <v>6049066.9199999999</v>
      </c>
    </row>
    <row r="34" spans="1:21" s="21" customFormat="1" x14ac:dyDescent="0.2">
      <c r="A34" s="18">
        <v>2.4</v>
      </c>
      <c r="B34" s="18" t="s">
        <v>406</v>
      </c>
      <c r="C34" s="61">
        <f t="shared" ref="C34:K34" si="4">SUM(C35:C36)</f>
        <v>3300000</v>
      </c>
      <c r="D34" s="61">
        <f t="shared" si="4"/>
        <v>0</v>
      </c>
      <c r="E34" s="61">
        <f t="shared" si="4"/>
        <v>0</v>
      </c>
      <c r="F34" s="61">
        <f t="shared" si="4"/>
        <v>114411.77</v>
      </c>
      <c r="G34" s="61">
        <f t="shared" si="4"/>
        <v>69383.539999999994</v>
      </c>
      <c r="H34" s="61">
        <f t="shared" si="4"/>
        <v>30000</v>
      </c>
      <c r="I34" s="61">
        <f t="shared" si="4"/>
        <v>148920.17000000001</v>
      </c>
      <c r="J34" s="61">
        <f t="shared" si="4"/>
        <v>0</v>
      </c>
      <c r="K34" s="61">
        <f t="shared" si="4"/>
        <v>435303.58</v>
      </c>
      <c r="L34" s="61"/>
      <c r="M34" s="61"/>
      <c r="N34" s="61"/>
      <c r="O34" s="61"/>
      <c r="P34" s="20">
        <f t="shared" si="1"/>
        <v>798019.06</v>
      </c>
    </row>
    <row r="35" spans="1:21" s="30" customFormat="1" ht="28.5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0</v>
      </c>
      <c r="F35" s="14">
        <v>114411.77</v>
      </c>
      <c r="G35" s="8">
        <v>69383.539999999994</v>
      </c>
      <c r="H35" s="8">
        <v>30000</v>
      </c>
      <c r="I35" s="8">
        <v>148920.17000000001</v>
      </c>
      <c r="J35" s="8">
        <v>0</v>
      </c>
      <c r="K35" s="8">
        <v>435303.58</v>
      </c>
      <c r="L35" s="8">
        <v>0</v>
      </c>
      <c r="M35" s="8">
        <v>0</v>
      </c>
      <c r="N35" s="8">
        <v>0</v>
      </c>
      <c r="O35" s="8">
        <v>0</v>
      </c>
      <c r="P35" s="8">
        <f t="shared" si="1"/>
        <v>798019.06</v>
      </c>
    </row>
    <row r="36" spans="1:21" s="30" customFormat="1" ht="28.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1"/>
        <v>0</v>
      </c>
    </row>
    <row r="37" spans="1:21" s="21" customFormat="1" ht="30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5">SUM(D38:D45)</f>
        <v>0</v>
      </c>
      <c r="E37" s="61">
        <f t="shared" si="5"/>
        <v>366144.05</v>
      </c>
      <c r="F37" s="61">
        <f t="shared" si="5"/>
        <v>2149621.9900000002</v>
      </c>
      <c r="G37" s="61">
        <f t="shared" si="5"/>
        <v>3790611.48</v>
      </c>
      <c r="H37" s="61">
        <f t="shared" si="5"/>
        <v>1341846.27</v>
      </c>
      <c r="I37" s="61">
        <f>SUM(I38:I45)</f>
        <v>1557500.24</v>
      </c>
      <c r="J37" s="61">
        <f>SUM(J38:J45)</f>
        <v>8441174.6400000006</v>
      </c>
      <c r="K37" s="61">
        <f>SUM(K38:K45)</f>
        <v>538164.38</v>
      </c>
      <c r="L37" s="61"/>
      <c r="M37" s="61"/>
      <c r="N37" s="61"/>
      <c r="O37" s="61"/>
      <c r="P37" s="20">
        <f t="shared" si="1"/>
        <v>18185063.050000001</v>
      </c>
    </row>
    <row r="38" spans="1:21" s="30" customForma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8">
        <v>0</v>
      </c>
      <c r="F38" s="14">
        <v>1277808.48</v>
      </c>
      <c r="G38" s="14">
        <v>966420</v>
      </c>
      <c r="H38" s="8">
        <v>1341846.27</v>
      </c>
      <c r="I38" s="8">
        <v>650000</v>
      </c>
      <c r="J38" s="8">
        <v>6853233</v>
      </c>
      <c r="K38" s="8">
        <v>82093.899999999994</v>
      </c>
      <c r="L38" s="8">
        <v>0</v>
      </c>
      <c r="M38" s="8">
        <v>0</v>
      </c>
      <c r="N38" s="8">
        <v>0</v>
      </c>
      <c r="O38" s="8">
        <v>0</v>
      </c>
      <c r="P38" s="8">
        <f t="shared" si="1"/>
        <v>11171401.65</v>
      </c>
    </row>
    <row r="39" spans="1:21" s="30" customFormat="1" ht="42.7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366144.05</v>
      </c>
      <c r="F39" s="14">
        <v>722189.51</v>
      </c>
      <c r="G39" s="8">
        <v>1531235.27</v>
      </c>
      <c r="H39" s="8">
        <v>0</v>
      </c>
      <c r="I39" s="8">
        <v>0</v>
      </c>
      <c r="J39" s="8">
        <v>580133.43000000005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1"/>
        <v>3199702.2600000002</v>
      </c>
    </row>
    <row r="40" spans="1:21" s="30" customFormat="1" ht="28.5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8854</v>
      </c>
      <c r="L40" s="8">
        <v>0</v>
      </c>
      <c r="M40" s="8">
        <v>0</v>
      </c>
      <c r="N40" s="8">
        <v>0</v>
      </c>
      <c r="O40" s="8">
        <v>0</v>
      </c>
      <c r="P40" s="8">
        <f t="shared" si="1"/>
        <v>8854</v>
      </c>
    </row>
    <row r="41" spans="1:21" s="30" customFormat="1" ht="42.7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1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0</v>
      </c>
      <c r="F42" s="8">
        <v>0</v>
      </c>
      <c r="G42" s="14">
        <v>1292956.21</v>
      </c>
      <c r="H42" s="8">
        <v>0</v>
      </c>
      <c r="I42" s="8">
        <v>907500.24</v>
      </c>
      <c r="J42" s="8">
        <v>0</v>
      </c>
      <c r="K42" s="8">
        <v>386922</v>
      </c>
      <c r="L42" s="8">
        <v>0</v>
      </c>
      <c r="M42" s="8">
        <v>0</v>
      </c>
      <c r="N42" s="8">
        <v>0</v>
      </c>
      <c r="O42" s="8">
        <v>0</v>
      </c>
      <c r="P42" s="8">
        <f t="shared" si="1"/>
        <v>2587378.4500000002</v>
      </c>
    </row>
    <row r="43" spans="1:21" s="30" customFormat="1" ht="28.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>
        <v>149624</v>
      </c>
      <c r="G43" s="8">
        <v>0</v>
      </c>
      <c r="H43" s="8">
        <v>0</v>
      </c>
      <c r="I43" s="8">
        <v>0</v>
      </c>
      <c r="J43" s="8">
        <v>1007808.21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1"/>
        <v>1157432.21</v>
      </c>
      <c r="Q43" s="31"/>
      <c r="R43" s="31"/>
      <c r="S43" s="31"/>
      <c r="T43" s="31"/>
      <c r="U43" s="31"/>
    </row>
    <row r="44" spans="1:21" s="30" customFormat="1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60294.48</v>
      </c>
      <c r="L44" s="8">
        <v>0</v>
      </c>
      <c r="M44" s="8">
        <v>0</v>
      </c>
      <c r="N44" s="8">
        <v>0</v>
      </c>
      <c r="O44" s="8">
        <v>0</v>
      </c>
      <c r="P44" s="8">
        <f t="shared" si="1"/>
        <v>60294.48</v>
      </c>
      <c r="Q44" s="31"/>
      <c r="R44" s="31"/>
      <c r="S44" s="31"/>
      <c r="T44" s="31"/>
      <c r="U44" s="31"/>
    </row>
    <row r="45" spans="1:21" s="30" customFormat="1" ht="42.7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1"/>
        <v>0</v>
      </c>
    </row>
    <row r="46" spans="1:21" s="21" customFormat="1" x14ac:dyDescent="0.2">
      <c r="A46" s="18">
        <v>2.7</v>
      </c>
      <c r="B46" s="18" t="s">
        <v>465</v>
      </c>
      <c r="C46" s="61">
        <f t="shared" ref="C46:K46" si="6">SUM(C47)</f>
        <v>0</v>
      </c>
      <c r="D46" s="61">
        <f t="shared" si="6"/>
        <v>0</v>
      </c>
      <c r="E46" s="61">
        <f t="shared" si="6"/>
        <v>0</v>
      </c>
      <c r="F46" s="61">
        <f t="shared" si="6"/>
        <v>1356935.43</v>
      </c>
      <c r="G46" s="61">
        <f t="shared" si="6"/>
        <v>0</v>
      </c>
      <c r="H46" s="61">
        <f t="shared" si="6"/>
        <v>0</v>
      </c>
      <c r="I46" s="61">
        <f t="shared" si="6"/>
        <v>0</v>
      </c>
      <c r="J46" s="61">
        <f t="shared" si="6"/>
        <v>0</v>
      </c>
      <c r="K46" s="61">
        <f t="shared" si="6"/>
        <v>0</v>
      </c>
      <c r="L46" s="61"/>
      <c r="M46" s="61"/>
      <c r="N46" s="61"/>
      <c r="O46" s="61"/>
      <c r="P46" s="20">
        <f>SUM(D46:O46)</f>
        <v>1356935.43</v>
      </c>
    </row>
    <row r="47" spans="1:21" s="30" customFormat="1" x14ac:dyDescent="0.2">
      <c r="A47" s="1" t="s">
        <v>464</v>
      </c>
      <c r="B47" s="1" t="s">
        <v>466</v>
      </c>
      <c r="C47" s="64">
        <v>0</v>
      </c>
      <c r="D47" s="8"/>
      <c r="E47" s="14">
        <v>0</v>
      </c>
      <c r="F47" s="8">
        <v>1356935.43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4">
        <f t="shared" ref="P47" si="7">SUM(D47:O47)</f>
        <v>1356935.43</v>
      </c>
    </row>
    <row r="48" spans="1:21" s="21" customFormat="1" ht="28.5" x14ac:dyDescent="0.2">
      <c r="A48" s="88"/>
      <c r="B48" s="88" t="s">
        <v>458</v>
      </c>
      <c r="C48" s="37">
        <f>+C9+C15+C25+C34+C37+C46</f>
        <v>734161247</v>
      </c>
      <c r="D48" s="37">
        <f>+D9+D15+D25+D34+D37+D46</f>
        <v>26439930.700000003</v>
      </c>
      <c r="E48" s="37">
        <f>+E9+E15+E25+E34+E37+E46</f>
        <v>36591169.619999997</v>
      </c>
      <c r="F48" s="37">
        <f>+F37+F34+F25+F15+F9+F46</f>
        <v>57495086.729999997</v>
      </c>
      <c r="G48" s="37">
        <f t="shared" ref="G48:I48" si="8">+G37+G34+G25+G15+G9</f>
        <v>74139267.00999999</v>
      </c>
      <c r="H48" s="37">
        <f t="shared" si="8"/>
        <v>50951839.340000004</v>
      </c>
      <c r="I48" s="37">
        <f t="shared" si="8"/>
        <v>45596000.140000001</v>
      </c>
      <c r="J48" s="37">
        <f>+J37+J34+J25+J15+J9</f>
        <v>59137269.079999998</v>
      </c>
      <c r="K48" s="37">
        <f>+K37+K34+K25+K15+K9</f>
        <v>62490736.249999993</v>
      </c>
      <c r="L48" s="37">
        <f>+L37+L25+L34+L15+L9</f>
        <v>0</v>
      </c>
      <c r="M48" s="37">
        <f>+M37+M25+M15+M9+M34</f>
        <v>0</v>
      </c>
      <c r="N48" s="37"/>
      <c r="O48" s="37"/>
      <c r="P48" s="20">
        <f>+P9+P15+P25+P34+P37+P46</f>
        <v>412841298.87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M50" si="9">+H48-H8</f>
        <v>0</v>
      </c>
      <c r="I50" s="89">
        <f t="shared" si="9"/>
        <v>0</v>
      </c>
      <c r="J50" s="89">
        <f>+J48-J8</f>
        <v>0</v>
      </c>
      <c r="K50" s="89">
        <f t="shared" si="9"/>
        <v>0</v>
      </c>
      <c r="L50" s="89">
        <f t="shared" si="9"/>
        <v>0</v>
      </c>
      <c r="M50" s="89">
        <f t="shared" si="9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Agosto 2023</vt:lpstr>
      <vt:lpstr>resumen objetale</vt:lpstr>
      <vt:lpstr>Gráfico1</vt:lpstr>
      <vt:lpstr>'Ingresos y Egresos Agosto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2023-09-05T19:04:06Z</dcterms:modified>
</cp:coreProperties>
</file>