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ownloads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Mayo 2025" sheetId="3" r:id="rId3"/>
    <sheet name="resumen objetale" sheetId="2" state="hidden" r:id="rId4"/>
  </sheets>
  <definedNames>
    <definedName name="_xlnm._FilterDatabase" localSheetId="2" hidden="1">'Ingresos y Egresos Mayo 2025'!$A$7:$P$45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Mayo 2025'!$A$1:$P$48</definedName>
    <definedName name="_xlnm.Print_Area" localSheetId="0">'Ingresos y Egresos Octubre'!$A$1:$Q$238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3" l="1"/>
  <c r="J48" i="3"/>
  <c r="G9" i="3" l="1"/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8" i="3" s="1"/>
  <c r="E50" i="3" s="1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 s="1"/>
  <c r="H42" i="1"/>
  <c r="I42" i="1"/>
  <c r="G42" i="1"/>
  <c r="Q42" i="1"/>
  <c r="F48" i="3" l="1"/>
  <c r="F50" i="3" s="1"/>
  <c r="L48" i="3"/>
  <c r="L50" i="3" s="1"/>
  <c r="I48" i="3"/>
  <c r="I50" i="3" s="1"/>
  <c r="H48" i="3"/>
  <c r="H50" i="3" s="1"/>
  <c r="P34" i="3"/>
  <c r="D48" i="3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<sst xmlns="http://schemas.openxmlformats.org/spreadsheetml/2006/main" count="1026" uniqueCount="472">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</sst>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Mayo 2025'!$C$7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Mayo 2025'!$D$7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Mayo 2025'!$E$7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Mayo 2025'!$F$7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2025'!$F$8:$F$45</c:f>
              <c:numCache>
                <c:formatCode>_("$"* #,##0.00_);_("$"* \(#,##0.00\);_("$"* "-"??_);_(@_)</c:formatCode>
                <c:ptCount val="38"/>
                <c:pt idx="0">
                  <c:v>84507522.109999999</c:v>
                </c:pt>
                <c:pt idx="1">
                  <c:v>55486863.560000002</c:v>
                </c:pt>
                <c:pt idx="2">
                  <c:v>46899957.630000003</c:v>
                </c:pt>
                <c:pt idx="3">
                  <c:v>1413796.47</c:v>
                </c:pt>
                <c:pt idx="4">
                  <c:v>33300.21</c:v>
                </c:pt>
                <c:pt idx="6">
                  <c:v>7139809.25</c:v>
                </c:pt>
                <c:pt idx="7">
                  <c:v>19953101.350000001</c:v>
                </c:pt>
                <c:pt idx="8">
                  <c:v>7898831.0599999996</c:v>
                </c:pt>
                <c:pt idx="9">
                  <c:v>219398.7</c:v>
                </c:pt>
                <c:pt idx="10">
                  <c:v>567100</c:v>
                </c:pt>
                <c:pt idx="11">
                  <c:v>500000</c:v>
                </c:pt>
                <c:pt idx="12">
                  <c:v>7911650.7599999998</c:v>
                </c:pt>
                <c:pt idx="13">
                  <c:v>335515.59999999998</c:v>
                </c:pt>
                <c:pt idx="14">
                  <c:v>2427188.56</c:v>
                </c:pt>
                <c:pt idx="15">
                  <c:v>93416.67</c:v>
                </c:pt>
                <c:pt idx="17">
                  <c:v>6055200.0699999994</c:v>
                </c:pt>
                <c:pt idx="18">
                  <c:v>771347.75</c:v>
                </c:pt>
                <c:pt idx="23">
                  <c:v>245665.14</c:v>
                </c:pt>
                <c:pt idx="24">
                  <c:v>4749996.8</c:v>
                </c:pt>
                <c:pt idx="25">
                  <c:v>288190.38</c:v>
                </c:pt>
                <c:pt idx="26">
                  <c:v>238514.15</c:v>
                </c:pt>
                <c:pt idx="27">
                  <c:v>125000</c:v>
                </c:pt>
                <c:pt idx="28">
                  <c:v>113514.15</c:v>
                </c:pt>
                <c:pt idx="29">
                  <c:v>2773842.98</c:v>
                </c:pt>
                <c:pt idx="30">
                  <c:v>491032.24</c:v>
                </c:pt>
                <c:pt idx="31">
                  <c:v>462324.24</c:v>
                </c:pt>
                <c:pt idx="32">
                  <c:v>179861.5</c:v>
                </c:pt>
                <c:pt idx="34">
                  <c:v>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Mayo 2025'!$G$7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2025'!$G$8:$G$45</c:f>
              <c:numCache>
                <c:formatCode>_("$"* #,##0.00_);_("$"* \(#,##0.00\);_("$"* "-"??_);_(@_)</c:formatCode>
                <c:ptCount val="38"/>
                <c:pt idx="0">
                  <c:v>119443153.48</c:v>
                </c:pt>
                <c:pt idx="1">
                  <c:v>80814355.00999999</c:v>
                </c:pt>
                <c:pt idx="2">
                  <c:v>49994151.159999996</c:v>
                </c:pt>
                <c:pt idx="3">
                  <c:v>23540074.940000001</c:v>
                </c:pt>
                <c:pt idx="4">
                  <c:v>0</c:v>
                </c:pt>
                <c:pt idx="6">
                  <c:v>7280128.9100000001</c:v>
                </c:pt>
                <c:pt idx="7">
                  <c:v>24792656.570000004</c:v>
                </c:pt>
                <c:pt idx="8">
                  <c:v>8055809.0999999996</c:v>
                </c:pt>
                <c:pt idx="9">
                  <c:v>405688.72</c:v>
                </c:pt>
                <c:pt idx="10">
                  <c:v>537850</c:v>
                </c:pt>
                <c:pt idx="11">
                  <c:v>0</c:v>
                </c:pt>
                <c:pt idx="12">
                  <c:v>8068585.9199999999</c:v>
                </c:pt>
                <c:pt idx="13">
                  <c:v>4783122.99</c:v>
                </c:pt>
                <c:pt idx="14">
                  <c:v>2541779</c:v>
                </c:pt>
                <c:pt idx="15">
                  <c:v>186833.34</c:v>
                </c:pt>
                <c:pt idx="16">
                  <c:v>212987.5</c:v>
                </c:pt>
                <c:pt idx="17">
                  <c:v>4019104.4699999997</c:v>
                </c:pt>
                <c:pt idx="18">
                  <c:v>96832</c:v>
                </c:pt>
                <c:pt idx="23">
                  <c:v>1004985.59</c:v>
                </c:pt>
                <c:pt idx="25">
                  <c:v>2917286.88</c:v>
                </c:pt>
                <c:pt idx="26">
                  <c:v>37900</c:v>
                </c:pt>
                <c:pt idx="27">
                  <c:v>37900</c:v>
                </c:pt>
                <c:pt idx="29">
                  <c:v>9779137.4299999997</c:v>
                </c:pt>
                <c:pt idx="30">
                  <c:v>7204990.3200000003</c:v>
                </c:pt>
                <c:pt idx="31">
                  <c:v>1253975.3799999999</c:v>
                </c:pt>
                <c:pt idx="32">
                  <c:v>120714</c:v>
                </c:pt>
                <c:pt idx="34">
                  <c:v>1199457.73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Mayo 2025'!$H$7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2025'!$H$8:$H$45</c:f>
              <c:numCache>
                <c:formatCode>_("$"* #,##0.00_);_("$"* \(#,##0.00\);_("$"* "-"??_);_(@_)</c:formatCode>
                <c:ptCount val="38"/>
                <c:pt idx="0">
                  <c:v>76561791.829999998</c:v>
                </c:pt>
                <c:pt idx="1">
                  <c:v>56680835.629999995</c:v>
                </c:pt>
                <c:pt idx="2">
                  <c:v>47147229.810000002</c:v>
                </c:pt>
                <c:pt idx="3">
                  <c:v>2357585.98</c:v>
                </c:pt>
                <c:pt idx="4">
                  <c:v>0</c:v>
                </c:pt>
                <c:pt idx="6">
                  <c:v>7176019.8399999999</c:v>
                </c:pt>
                <c:pt idx="7">
                  <c:v>15645017.699999999</c:v>
                </c:pt>
                <c:pt idx="8">
                  <c:v>7480434.04</c:v>
                </c:pt>
                <c:pt idx="9">
                  <c:v>32450</c:v>
                </c:pt>
                <c:pt idx="10">
                  <c:v>2002610.82</c:v>
                </c:pt>
                <c:pt idx="11">
                  <c:v>822749.08</c:v>
                </c:pt>
                <c:pt idx="12">
                  <c:v>4177189.5</c:v>
                </c:pt>
                <c:pt idx="13">
                  <c:v>386239.66</c:v>
                </c:pt>
                <c:pt idx="14">
                  <c:v>71344.600000000006</c:v>
                </c:pt>
                <c:pt idx="15">
                  <c:v>672000</c:v>
                </c:pt>
                <c:pt idx="16">
                  <c:v>0</c:v>
                </c:pt>
                <c:pt idx="17">
                  <c:v>1740268.08</c:v>
                </c:pt>
                <c:pt idx="18">
                  <c:v>0</c:v>
                </c:pt>
                <c:pt idx="19">
                  <c:v>14868</c:v>
                </c:pt>
                <c:pt idx="25">
                  <c:v>1725400.08</c:v>
                </c:pt>
                <c:pt idx="26">
                  <c:v>79168</c:v>
                </c:pt>
                <c:pt idx="27">
                  <c:v>79168</c:v>
                </c:pt>
                <c:pt idx="29">
                  <c:v>2416502.42</c:v>
                </c:pt>
                <c:pt idx="30">
                  <c:v>716830.42</c:v>
                </c:pt>
                <c:pt idx="31">
                  <c:v>0</c:v>
                </c:pt>
                <c:pt idx="32">
                  <c:v>0</c:v>
                </c:pt>
                <c:pt idx="34">
                  <c:v>1699672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Mayo 2025'!$I$7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2025'!$I$8:$I$45</c:f>
              <c:numCache>
                <c:formatCode>_("$"* #,##0.00_);_("$"* \(#,##0.00\);_("$"* "-"??_);_(@_)</c:formatCode>
                <c:ptCount val="38"/>
                <c:pt idx="0">
                  <c:v>84844809.519999996</c:v>
                </c:pt>
                <c:pt idx="1">
                  <c:v>62535648.819999993</c:v>
                </c:pt>
                <c:pt idx="2">
                  <c:v>48153471.640000001</c:v>
                </c:pt>
                <c:pt idx="3">
                  <c:v>7052467.9100000001</c:v>
                </c:pt>
                <c:pt idx="6">
                  <c:v>7329709.2699999996</c:v>
                </c:pt>
                <c:pt idx="7">
                  <c:v>19783185.609999999</c:v>
                </c:pt>
                <c:pt idx="8">
                  <c:v>8458583.0099999998</c:v>
                </c:pt>
                <c:pt idx="9">
                  <c:v>295248.61</c:v>
                </c:pt>
                <c:pt idx="10">
                  <c:v>478350</c:v>
                </c:pt>
                <c:pt idx="11">
                  <c:v>374857.62</c:v>
                </c:pt>
                <c:pt idx="12">
                  <c:v>6580192.9400000004</c:v>
                </c:pt>
                <c:pt idx="13">
                  <c:v>2587438.19</c:v>
                </c:pt>
                <c:pt idx="14">
                  <c:v>580721.9</c:v>
                </c:pt>
                <c:pt idx="15">
                  <c:v>427793.34</c:v>
                </c:pt>
                <c:pt idx="17">
                  <c:v>819658.49</c:v>
                </c:pt>
                <c:pt idx="18">
                  <c:v>249762.6</c:v>
                </c:pt>
                <c:pt idx="19">
                  <c:v>198771</c:v>
                </c:pt>
                <c:pt idx="22">
                  <c:v>27849.89</c:v>
                </c:pt>
                <c:pt idx="24">
                  <c:v>343275</c:v>
                </c:pt>
                <c:pt idx="26">
                  <c:v>35000</c:v>
                </c:pt>
                <c:pt idx="27">
                  <c:v>35000</c:v>
                </c:pt>
                <c:pt idx="29">
                  <c:v>1671316.6</c:v>
                </c:pt>
                <c:pt idx="30">
                  <c:v>1671316.6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Mayo 2025'!$J$7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2025'!$J$8:$J$45</c:f>
              <c:numCache>
                <c:formatCode>_("$"* #,##0.00_);_("$"* \(#,##0.00\);_("$"* "-"??_);_(@_)</c:formatCode>
                <c:ptCount val="38"/>
                <c:pt idx="0">
                  <c:v>83799086.560000002</c:v>
                </c:pt>
                <c:pt idx="1">
                  <c:v>62221096.920000002</c:v>
                </c:pt>
                <c:pt idx="2">
                  <c:v>53428492.130000003</c:v>
                </c:pt>
                <c:pt idx="3">
                  <c:v>1451845.66</c:v>
                </c:pt>
                <c:pt idx="6">
                  <c:v>7340759.1299999999</c:v>
                </c:pt>
                <c:pt idx="7">
                  <c:v>18098079.579999998</c:v>
                </c:pt>
                <c:pt idx="8">
                  <c:v>3801718.3</c:v>
                </c:pt>
                <c:pt idx="9">
                  <c:v>1265409.75</c:v>
                </c:pt>
                <c:pt idx="10">
                  <c:v>539950</c:v>
                </c:pt>
                <c:pt idx="11">
                  <c:v>1000000</c:v>
                </c:pt>
                <c:pt idx="12">
                  <c:v>6962935.9199999999</c:v>
                </c:pt>
                <c:pt idx="13">
                  <c:v>371252.45</c:v>
                </c:pt>
                <c:pt idx="14">
                  <c:v>0</c:v>
                </c:pt>
                <c:pt idx="15">
                  <c:v>2908753.68</c:v>
                </c:pt>
                <c:pt idx="16">
                  <c:v>1248059.48</c:v>
                </c:pt>
                <c:pt idx="17">
                  <c:v>1591898.3</c:v>
                </c:pt>
                <c:pt idx="20">
                  <c:v>359914.75</c:v>
                </c:pt>
                <c:pt idx="23">
                  <c:v>6962</c:v>
                </c:pt>
                <c:pt idx="24">
                  <c:v>70735</c:v>
                </c:pt>
                <c:pt idx="25">
                  <c:v>1154286.55</c:v>
                </c:pt>
                <c:pt idx="26">
                  <c:v>123911.76</c:v>
                </c:pt>
                <c:pt idx="27">
                  <c:v>123911.76</c:v>
                </c:pt>
                <c:pt idx="29">
                  <c:v>1764100</c:v>
                </c:pt>
                <c:pt idx="34">
                  <c:v>1764100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Mayo 2025'!$K$7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2025'!$K$8:$K$45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Mayo 2025'!$L$7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Mayo 2025'!$M$7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Mayo 2025'!$N$7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Mayo 2025'!$P$7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2025'!$P$8:$P$45</c:f>
              <c:numCache>
                <c:formatCode>_("$"* #,##0.00_);_("$"* \(#,##0.00\);_("$"* "-"??_);_(@_)</c:formatCode>
                <c:ptCount val="38"/>
                <c:pt idx="0">
                  <c:v>602941154.94000006</c:v>
                </c:pt>
                <c:pt idx="1">
                  <c:v>434959150.35999995</c:v>
                </c:pt>
                <c:pt idx="2">
                  <c:v>345645835.15999997</c:v>
                </c:pt>
                <c:pt idx="3">
                  <c:v>38492648.239999995</c:v>
                </c:pt>
                <c:pt idx="4">
                  <c:v>33300.21</c:v>
                </c:pt>
                <c:pt idx="5">
                  <c:v>0</c:v>
                </c:pt>
                <c:pt idx="6">
                  <c:v>50787366.750000007</c:v>
                </c:pt>
                <c:pt idx="7">
                  <c:v>124105800.91999999</c:v>
                </c:pt>
                <c:pt idx="8">
                  <c:v>52316802.749999993</c:v>
                </c:pt>
                <c:pt idx="9">
                  <c:v>2772101.78</c:v>
                </c:pt>
                <c:pt idx="10">
                  <c:v>4479660.82</c:v>
                </c:pt>
                <c:pt idx="11">
                  <c:v>2697606.7</c:v>
                </c:pt>
                <c:pt idx="12">
                  <c:v>39328688.909999996</c:v>
                </c:pt>
                <c:pt idx="13">
                  <c:v>9118261.4900000002</c:v>
                </c:pt>
                <c:pt idx="14">
                  <c:v>5755426.3100000005</c:v>
                </c:pt>
                <c:pt idx="15">
                  <c:v>4382213.7</c:v>
                </c:pt>
                <c:pt idx="16">
                  <c:v>3255038.46</c:v>
                </c:pt>
                <c:pt idx="17">
                  <c:v>18146885.800000001</c:v>
                </c:pt>
                <c:pt idx="18">
                  <c:v>1191030.3500000001</c:v>
                </c:pt>
                <c:pt idx="19">
                  <c:v>1966540.8</c:v>
                </c:pt>
                <c:pt idx="20">
                  <c:v>359914.75</c:v>
                </c:pt>
                <c:pt idx="21">
                  <c:v>0</c:v>
                </c:pt>
                <c:pt idx="22">
                  <c:v>27849.89</c:v>
                </c:pt>
                <c:pt idx="23">
                  <c:v>1257612.73</c:v>
                </c:pt>
                <c:pt idx="24">
                  <c:v>5164006.8</c:v>
                </c:pt>
                <c:pt idx="25">
                  <c:v>8179930.4799999995</c:v>
                </c:pt>
                <c:pt idx="26">
                  <c:v>882686.36</c:v>
                </c:pt>
                <c:pt idx="27">
                  <c:v>769172.21</c:v>
                </c:pt>
                <c:pt idx="28">
                  <c:v>113514.15</c:v>
                </c:pt>
                <c:pt idx="29">
                  <c:v>24846631.5</c:v>
                </c:pt>
                <c:pt idx="30">
                  <c:v>11692324.699999999</c:v>
                </c:pt>
                <c:pt idx="31">
                  <c:v>1716299.6199999999</c:v>
                </c:pt>
                <c:pt idx="32">
                  <c:v>300575.5</c:v>
                </c:pt>
                <c:pt idx="33">
                  <c:v>0</c:v>
                </c:pt>
                <c:pt idx="34">
                  <c:v>10089439.68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7" t="s">
        <v>431</v>
      </c>
      <c r="C1" s="97"/>
      <c r="D1" s="97"/>
      <c r="E1" s="97"/>
      <c r="F1" s="97"/>
      <c r="G1" s="97"/>
      <c r="H1" s="97"/>
      <c r="I1" s="97"/>
      <c r="J1" s="34"/>
      <c r="K1" s="34"/>
      <c r="L1" s="34"/>
      <c r="M1" s="34"/>
      <c r="N1" s="34"/>
      <c r="O1" s="34"/>
      <c r="P1" s="34"/>
    </row>
    <row r="2" spans="1:17" x14ac:dyDescent="0.2">
      <c r="B2" s="96" t="s">
        <v>432</v>
      </c>
      <c r="C2" s="96"/>
      <c r="D2" s="96"/>
      <c r="E2" s="96"/>
      <c r="F2" s="96"/>
      <c r="G2" s="96"/>
      <c r="H2" s="96"/>
      <c r="I2" s="96"/>
      <c r="J2" s="35"/>
      <c r="K2" s="35"/>
      <c r="L2" s="35"/>
      <c r="M2" s="35"/>
      <c r="N2" s="35"/>
      <c r="O2" s="35"/>
      <c r="P2" s="35"/>
    </row>
    <row r="3" spans="1:17" x14ac:dyDescent="0.2">
      <c r="B3" s="96" t="s">
        <v>456</v>
      </c>
      <c r="C3" s="96"/>
      <c r="D3" s="96"/>
      <c r="E3" s="96"/>
      <c r="F3" s="96"/>
      <c r="G3" s="96"/>
      <c r="H3" s="96"/>
      <c r="I3" s="96"/>
      <c r="J3" s="50"/>
      <c r="K3" s="35"/>
      <c r="L3" s="35"/>
      <c r="M3" s="35"/>
      <c r="N3" s="35"/>
      <c r="O3" s="35"/>
      <c r="P3" s="35"/>
    </row>
    <row r="4" spans="1:17" x14ac:dyDescent="0.2">
      <c r="B4" s="96" t="s">
        <v>434</v>
      </c>
      <c r="C4" s="96"/>
      <c r="D4" s="96"/>
      <c r="E4" s="96"/>
      <c r="F4" s="96"/>
      <c r="G4" s="96"/>
      <c r="H4" s="96"/>
      <c r="I4" s="96"/>
      <c r="J4" s="35"/>
      <c r="K4" s="35"/>
      <c r="L4" s="35"/>
      <c r="M4" s="35"/>
      <c r="N4" s="35"/>
      <c r="O4" s="35"/>
      <c r="P4" s="35"/>
    </row>
    <row r="5" spans="1:17" x14ac:dyDescent="0.2">
      <c r="B5" s="96" t="s">
        <v>435</v>
      </c>
      <c r="C5" s="96"/>
      <c r="D5" s="96"/>
      <c r="E5" s="96"/>
      <c r="F5" s="96"/>
      <c r="G5" s="96"/>
      <c r="H5" s="96"/>
      <c r="I5" s="96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D1" zoomScale="115" zoomScaleNormal="115" workbookViewId="0">
      <selection activeCell="J51" sqref="J51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6" width="32.5" style="7" bestFit="1" customWidth="1"/>
    <col min="7" max="7" width="33.1640625" style="7" bestFit="1" customWidth="1"/>
    <col min="8" max="10" width="31.83203125" style="7" bestFit="1" customWidth="1"/>
    <col min="11" max="12" width="21.6640625" style="87" bestFit="1" customWidth="1"/>
    <col min="13" max="13" width="24.1640625" style="7" bestFit="1" customWidth="1"/>
    <col min="14" max="15" width="27.6640625" style="7" customWidth="1"/>
    <col min="16" max="16" width="20.1640625" style="87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8" t="s">
        <v>431</v>
      </c>
      <c r="C1" s="98"/>
      <c r="D1" s="98"/>
      <c r="E1" s="98"/>
      <c r="F1" s="98"/>
      <c r="G1" s="98"/>
      <c r="H1" s="98"/>
      <c r="I1" s="34"/>
      <c r="J1" s="95"/>
      <c r="K1" s="85"/>
      <c r="L1" s="85"/>
      <c r="M1" s="34"/>
      <c r="N1" s="34"/>
      <c r="O1" s="34"/>
    </row>
    <row r="2" spans="1:16" x14ac:dyDescent="0.2">
      <c r="A2" s="7"/>
      <c r="B2" s="96" t="s">
        <v>432</v>
      </c>
      <c r="C2" s="96"/>
      <c r="D2" s="96"/>
      <c r="E2" s="96"/>
      <c r="F2" s="96"/>
      <c r="G2" s="96"/>
      <c r="H2" s="96"/>
      <c r="I2" s="35"/>
      <c r="J2" s="94"/>
      <c r="K2" s="86"/>
      <c r="L2" s="86"/>
      <c r="M2" s="35"/>
      <c r="N2" s="35"/>
      <c r="O2" s="35"/>
    </row>
    <row r="3" spans="1:16" x14ac:dyDescent="0.2">
      <c r="A3" s="7"/>
      <c r="B3" s="96" t="s">
        <v>471</v>
      </c>
      <c r="C3" s="96"/>
      <c r="D3" s="96"/>
      <c r="E3" s="96"/>
      <c r="F3" s="96"/>
      <c r="G3" s="96"/>
      <c r="H3" s="96"/>
      <c r="I3" s="35"/>
      <c r="J3" s="94"/>
      <c r="K3" s="86"/>
      <c r="L3" s="86"/>
      <c r="M3" s="35"/>
      <c r="N3" s="35"/>
      <c r="O3" s="35"/>
    </row>
    <row r="4" spans="1:16" x14ac:dyDescent="0.2">
      <c r="B4" s="96" t="s">
        <v>434</v>
      </c>
      <c r="C4" s="96"/>
      <c r="D4" s="96"/>
      <c r="E4" s="96"/>
      <c r="F4" s="96"/>
      <c r="G4" s="96"/>
      <c r="H4" s="96"/>
      <c r="I4" s="35"/>
      <c r="J4" s="94"/>
      <c r="K4" s="86"/>
      <c r="L4" s="86"/>
      <c r="M4" s="35"/>
      <c r="N4" s="35"/>
      <c r="O4" s="35"/>
    </row>
    <row r="5" spans="1:16" x14ac:dyDescent="0.2">
      <c r="A5" s="7"/>
      <c r="B5" s="96" t="s">
        <v>435</v>
      </c>
      <c r="C5" s="96"/>
      <c r="D5" s="96"/>
      <c r="E5" s="96"/>
      <c r="F5" s="96"/>
      <c r="G5" s="96"/>
      <c r="H5" s="96"/>
      <c r="I5" s="35"/>
      <c r="J5" s="94"/>
      <c r="K5" s="86"/>
      <c r="L5" s="86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8" t="s">
        <v>447</v>
      </c>
      <c r="L7" s="88" t="s">
        <v>450</v>
      </c>
      <c r="M7" s="72" t="s">
        <v>457</v>
      </c>
      <c r="N7" s="72" t="s">
        <v>462</v>
      </c>
      <c r="O7" s="72" t="s">
        <v>461</v>
      </c>
      <c r="P7" s="92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79">
        <v>103846829.84</v>
      </c>
      <c r="F8" s="79">
        <v>84507522.109999999</v>
      </c>
      <c r="G8" s="79">
        <v>119443153.48</v>
      </c>
      <c r="H8" s="79">
        <v>76561791.829999998</v>
      </c>
      <c r="I8" s="79">
        <v>84844809.519999996</v>
      </c>
      <c r="J8" s="79">
        <v>83799086.560000002</v>
      </c>
      <c r="K8" s="80"/>
      <c r="L8" s="80"/>
      <c r="M8" s="80"/>
      <c r="N8" s="16"/>
      <c r="O8" s="16"/>
      <c r="P8" s="80">
        <f>SUM(D8:O8)</f>
        <v>602941154.94000006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1">
        <f t="shared" si="0"/>
        <v>38707508.630000003</v>
      </c>
      <c r="E9" s="81">
        <f t="shared" si="0"/>
        <v>78512841.789999992</v>
      </c>
      <c r="F9" s="81">
        <f t="shared" si="0"/>
        <v>55486863.560000002</v>
      </c>
      <c r="G9" s="81">
        <f t="shared" si="0"/>
        <v>80814355.00999999</v>
      </c>
      <c r="H9" s="81">
        <f>SUM(H10:H14)</f>
        <v>56680835.629999995</v>
      </c>
      <c r="I9" s="81">
        <f t="shared" si="0"/>
        <v>62535648.819999993</v>
      </c>
      <c r="J9" s="81">
        <f t="shared" si="0"/>
        <v>62221096.920000002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19">
        <f t="shared" si="0"/>
        <v>0</v>
      </c>
      <c r="P9" s="91">
        <f>SUM(P10:P14)</f>
        <v>434959150.35999995</v>
      </c>
    </row>
    <row r="10" spans="1:16" ht="15" customHeight="1" x14ac:dyDescent="0.2">
      <c r="A10" s="1" t="s">
        <v>50</v>
      </c>
      <c r="B10" s="1" t="s">
        <v>51</v>
      </c>
      <c r="C10" s="62">
        <v>394078281</v>
      </c>
      <c r="D10" s="82">
        <v>32300031.300000001</v>
      </c>
      <c r="E10" s="82">
        <v>67722501.489999995</v>
      </c>
      <c r="F10" s="82">
        <v>46899957.630000003</v>
      </c>
      <c r="G10" s="82">
        <v>49994151.159999996</v>
      </c>
      <c r="H10" s="82">
        <v>47147229.810000002</v>
      </c>
      <c r="I10" s="82">
        <v>48153471.640000001</v>
      </c>
      <c r="J10" s="82">
        <v>53428492.130000003</v>
      </c>
      <c r="K10" s="82"/>
      <c r="L10" s="82"/>
      <c r="M10" s="82"/>
      <c r="N10" s="82"/>
      <c r="O10" s="8"/>
      <c r="P10" s="80">
        <f>SUM(D10:O10)</f>
        <v>345645835.15999997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2">
        <v>1488975.43</v>
      </c>
      <c r="E11" s="82">
        <v>1187901.8500000001</v>
      </c>
      <c r="F11" s="82">
        <v>1413796.47</v>
      </c>
      <c r="G11" s="82">
        <v>23540074.940000001</v>
      </c>
      <c r="H11" s="82">
        <v>2357585.98</v>
      </c>
      <c r="I11" s="82">
        <v>7052467.9100000001</v>
      </c>
      <c r="J11" s="82">
        <v>1451845.66</v>
      </c>
      <c r="K11" s="82"/>
      <c r="L11" s="82"/>
      <c r="M11" s="82"/>
      <c r="N11" s="82"/>
      <c r="O11" s="8"/>
      <c r="P11" s="80">
        <f>SUM(D11:O11)</f>
        <v>38492648.239999995</v>
      </c>
    </row>
    <row r="12" spans="1:16" ht="42.75" x14ac:dyDescent="0.2">
      <c r="A12" s="1" t="s">
        <v>411</v>
      </c>
      <c r="B12" s="1" t="s">
        <v>412</v>
      </c>
      <c r="C12" s="62">
        <v>150000</v>
      </c>
      <c r="D12" s="82">
        <v>0</v>
      </c>
      <c r="E12" s="82"/>
      <c r="F12" s="82">
        <v>33300.21</v>
      </c>
      <c r="G12" s="82">
        <v>0</v>
      </c>
      <c r="H12" s="82">
        <v>0</v>
      </c>
      <c r="I12" s="82"/>
      <c r="J12" s="82"/>
      <c r="K12" s="82"/>
      <c r="L12" s="82"/>
      <c r="M12" s="82"/>
      <c r="N12" s="82"/>
      <c r="O12" s="8"/>
      <c r="P12" s="80">
        <f>SUM(D12:O12)</f>
        <v>33300.21</v>
      </c>
    </row>
    <row r="13" spans="1:16" ht="28.5" x14ac:dyDescent="0.2">
      <c r="A13" s="1" t="s">
        <v>64</v>
      </c>
      <c r="B13" s="1" t="s">
        <v>65</v>
      </c>
      <c r="C13" s="62">
        <v>300000</v>
      </c>
      <c r="D13" s="82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"/>
      <c r="P13" s="80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2">
        <v>56052360</v>
      </c>
      <c r="D14" s="82">
        <v>4918501.9000000004</v>
      </c>
      <c r="E14" s="82">
        <v>9602438.4499999993</v>
      </c>
      <c r="F14" s="82">
        <v>7139809.25</v>
      </c>
      <c r="G14" s="82">
        <v>7280128.9100000001</v>
      </c>
      <c r="H14" s="82">
        <v>7176019.8399999999</v>
      </c>
      <c r="I14" s="82">
        <v>7329709.2699999996</v>
      </c>
      <c r="J14" s="82">
        <v>7340759.1299999999</v>
      </c>
      <c r="K14" s="82"/>
      <c r="L14" s="82"/>
      <c r="M14" s="82"/>
      <c r="N14" s="82"/>
      <c r="O14" s="8"/>
      <c r="P14" s="80">
        <f>SUM(D14:O14)</f>
        <v>50787366.750000007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1">
        <f t="shared" si="1"/>
        <v>11230452.969999999</v>
      </c>
      <c r="E15" s="81">
        <f t="shared" si="1"/>
        <v>14603307.139999999</v>
      </c>
      <c r="F15" s="81">
        <f t="shared" si="1"/>
        <v>19953101.350000001</v>
      </c>
      <c r="G15" s="81">
        <f t="shared" si="1"/>
        <v>24792656.570000004</v>
      </c>
      <c r="H15" s="81">
        <f>SUM(H16:H24)</f>
        <v>15645017.699999999</v>
      </c>
      <c r="I15" s="81">
        <f>SUM(I16:I24)</f>
        <v>19783185.609999999</v>
      </c>
      <c r="J15" s="81">
        <f t="shared" ref="J15:N15" si="2">SUM(J16:J24)</f>
        <v>18098079.579999998</v>
      </c>
      <c r="K15" s="81">
        <f>SUM(K16:K24)</f>
        <v>0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19">
        <f>SUM(O16:O24)</f>
        <v>0</v>
      </c>
      <c r="P15" s="91">
        <f>SUM(P16:P24)</f>
        <v>124105800.91999999</v>
      </c>
    </row>
    <row r="16" spans="1:16" ht="22.5" customHeight="1" x14ac:dyDescent="0.2">
      <c r="A16" s="1" t="s">
        <v>70</v>
      </c>
      <c r="B16" s="1" t="s">
        <v>71</v>
      </c>
      <c r="C16" s="62">
        <v>30630224</v>
      </c>
      <c r="D16" s="82">
        <v>9327316.4399999995</v>
      </c>
      <c r="E16" s="82">
        <v>7294110.7999999998</v>
      </c>
      <c r="F16" s="82">
        <v>7898831.0599999996</v>
      </c>
      <c r="G16" s="82">
        <v>8055809.0999999996</v>
      </c>
      <c r="H16" s="82">
        <v>7480434.04</v>
      </c>
      <c r="I16" s="82">
        <v>8458583.0099999998</v>
      </c>
      <c r="J16" s="82">
        <v>3801718.3</v>
      </c>
      <c r="K16" s="89"/>
      <c r="L16" s="89"/>
      <c r="M16" s="89"/>
      <c r="N16" s="89"/>
      <c r="O16" s="8"/>
      <c r="P16" s="80">
        <f>SUM(D16:O16)</f>
        <v>52316802.749999993</v>
      </c>
    </row>
    <row r="17" spans="1:16" ht="57" x14ac:dyDescent="0.2">
      <c r="A17" s="1" t="s">
        <v>84</v>
      </c>
      <c r="B17" s="1" t="s">
        <v>85</v>
      </c>
      <c r="C17" s="62">
        <v>8000000</v>
      </c>
      <c r="D17" s="82">
        <v>0</v>
      </c>
      <c r="E17" s="82">
        <v>553906</v>
      </c>
      <c r="F17" s="82">
        <v>219398.7</v>
      </c>
      <c r="G17" s="82">
        <v>405688.72</v>
      </c>
      <c r="H17" s="82">
        <v>32450</v>
      </c>
      <c r="I17" s="82">
        <v>295248.61</v>
      </c>
      <c r="J17" s="82">
        <v>1265409.75</v>
      </c>
      <c r="K17" s="82"/>
      <c r="L17" s="82"/>
      <c r="M17" s="82"/>
      <c r="N17" s="82"/>
      <c r="P17" s="80">
        <f t="shared" ref="P17:P33" si="3">SUM(D17:O17)</f>
        <v>2772101.78</v>
      </c>
    </row>
    <row r="18" spans="1:16" x14ac:dyDescent="0.2">
      <c r="A18" s="1" t="s">
        <v>94</v>
      </c>
      <c r="B18" s="1" t="s">
        <v>95</v>
      </c>
      <c r="C18" s="62">
        <v>1455668</v>
      </c>
      <c r="D18" s="82">
        <v>353800</v>
      </c>
      <c r="E18" s="82">
        <v>0</v>
      </c>
      <c r="F18" s="82">
        <v>567100</v>
      </c>
      <c r="G18" s="82">
        <v>537850</v>
      </c>
      <c r="H18" s="82">
        <v>2002610.82</v>
      </c>
      <c r="I18" s="82">
        <v>478350</v>
      </c>
      <c r="J18" s="82">
        <v>539950</v>
      </c>
      <c r="K18" s="82"/>
      <c r="L18" s="82"/>
      <c r="M18" s="82"/>
      <c r="N18" s="82"/>
      <c r="P18" s="80">
        <f t="shared" si="3"/>
        <v>4479660.82</v>
      </c>
    </row>
    <row r="19" spans="1:16" ht="28.5" x14ac:dyDescent="0.2">
      <c r="A19" s="1" t="s">
        <v>104</v>
      </c>
      <c r="B19" s="1" t="s">
        <v>105</v>
      </c>
      <c r="C19" s="62">
        <v>1600000</v>
      </c>
      <c r="D19" s="82">
        <v>0</v>
      </c>
      <c r="E19" s="82"/>
      <c r="F19" s="82">
        <v>500000</v>
      </c>
      <c r="G19" s="82">
        <v>0</v>
      </c>
      <c r="H19" s="82">
        <v>822749.08</v>
      </c>
      <c r="I19" s="82">
        <v>374857.62</v>
      </c>
      <c r="J19" s="82">
        <v>1000000</v>
      </c>
      <c r="K19" s="82"/>
      <c r="L19" s="82"/>
      <c r="M19" s="82"/>
      <c r="N19" s="82"/>
      <c r="P19" s="80">
        <f t="shared" si="3"/>
        <v>2697606.7</v>
      </c>
    </row>
    <row r="20" spans="1:16" ht="28.5" x14ac:dyDescent="0.2">
      <c r="A20" s="1" t="s">
        <v>114</v>
      </c>
      <c r="B20" s="1" t="s">
        <v>115</v>
      </c>
      <c r="C20" s="62">
        <v>43100000</v>
      </c>
      <c r="D20" s="82">
        <v>984892.86</v>
      </c>
      <c r="E20" s="82">
        <v>4643241.01</v>
      </c>
      <c r="F20" s="82">
        <v>7911650.7599999998</v>
      </c>
      <c r="G20" s="82">
        <v>8068585.9199999999</v>
      </c>
      <c r="H20" s="82">
        <v>4177189.5</v>
      </c>
      <c r="I20" s="82">
        <v>6580192.9400000004</v>
      </c>
      <c r="J20" s="82">
        <v>6962935.9199999999</v>
      </c>
      <c r="K20" s="82"/>
      <c r="L20" s="82"/>
      <c r="M20" s="82"/>
      <c r="N20" s="82"/>
      <c r="P20" s="80">
        <f t="shared" si="3"/>
        <v>39328688.909999996</v>
      </c>
    </row>
    <row r="21" spans="1:16" ht="12.75" customHeight="1" x14ac:dyDescent="0.2">
      <c r="A21" s="1" t="s">
        <v>136</v>
      </c>
      <c r="B21" s="1" t="s">
        <v>137</v>
      </c>
      <c r="C21" s="62">
        <v>6904000</v>
      </c>
      <c r="D21" s="82">
        <v>330051.42</v>
      </c>
      <c r="E21" s="82">
        <v>324641.18</v>
      </c>
      <c r="F21" s="82">
        <v>335515.59999999998</v>
      </c>
      <c r="G21" s="82">
        <v>4783122.99</v>
      </c>
      <c r="H21" s="82">
        <v>386239.66</v>
      </c>
      <c r="I21" s="82">
        <v>2587438.19</v>
      </c>
      <c r="J21" s="82">
        <v>371252.45</v>
      </c>
      <c r="K21" s="82"/>
      <c r="L21" s="82"/>
      <c r="M21" s="82"/>
      <c r="N21" s="82"/>
      <c r="O21" s="8"/>
      <c r="P21" s="80">
        <f t="shared" si="3"/>
        <v>9118261.4900000002</v>
      </c>
    </row>
    <row r="22" spans="1:16" ht="85.5" x14ac:dyDescent="0.2">
      <c r="A22" s="75" t="s">
        <v>150</v>
      </c>
      <c r="B22" s="1" t="s">
        <v>151</v>
      </c>
      <c r="C22" s="62">
        <v>18200000</v>
      </c>
      <c r="D22" s="82">
        <v>134392.25</v>
      </c>
      <c r="E22" s="82">
        <v>0</v>
      </c>
      <c r="F22" s="82">
        <v>2427188.56</v>
      </c>
      <c r="G22" s="82">
        <v>2541779</v>
      </c>
      <c r="H22" s="82">
        <v>71344.600000000006</v>
      </c>
      <c r="I22" s="82">
        <v>580721.9</v>
      </c>
      <c r="J22" s="82">
        <v>0</v>
      </c>
      <c r="K22" s="82"/>
      <c r="L22" s="82"/>
      <c r="M22" s="82"/>
      <c r="N22" s="82"/>
      <c r="O22" s="8"/>
      <c r="P22" s="80">
        <f t="shared" si="3"/>
        <v>5755426.3100000005</v>
      </c>
    </row>
    <row r="23" spans="1:16" ht="71.25" x14ac:dyDescent="0.2">
      <c r="A23" s="75" t="s">
        <v>168</v>
      </c>
      <c r="B23" s="1" t="s">
        <v>169</v>
      </c>
      <c r="C23" s="62">
        <v>17300000</v>
      </c>
      <c r="D23" s="82">
        <v>0</v>
      </c>
      <c r="E23" s="82">
        <v>93416.67</v>
      </c>
      <c r="F23" s="82">
        <v>93416.67</v>
      </c>
      <c r="G23" s="82">
        <v>186833.34</v>
      </c>
      <c r="H23" s="82">
        <v>672000</v>
      </c>
      <c r="I23" s="82">
        <v>427793.34</v>
      </c>
      <c r="J23" s="82">
        <v>2908753.68</v>
      </c>
      <c r="K23" s="82"/>
      <c r="L23" s="82"/>
      <c r="M23" s="82"/>
      <c r="N23" s="82"/>
      <c r="O23" s="8"/>
      <c r="P23" s="80">
        <f t="shared" si="3"/>
        <v>4382213.7</v>
      </c>
    </row>
    <row r="24" spans="1:16" ht="42.75" x14ac:dyDescent="0.2">
      <c r="A24" s="75" t="s">
        <v>186</v>
      </c>
      <c r="B24" s="1" t="s">
        <v>187</v>
      </c>
      <c r="C24" s="62">
        <v>1900000</v>
      </c>
      <c r="D24" s="82">
        <v>100000</v>
      </c>
      <c r="E24" s="82">
        <v>1693991.48</v>
      </c>
      <c r="F24" s="82"/>
      <c r="G24" s="82">
        <v>212987.5</v>
      </c>
      <c r="H24" s="82">
        <v>0</v>
      </c>
      <c r="I24" s="82"/>
      <c r="J24" s="82">
        <v>1248059.48</v>
      </c>
      <c r="K24" s="82"/>
      <c r="L24" s="82"/>
      <c r="M24" s="82"/>
      <c r="N24" s="82"/>
      <c r="O24" s="93"/>
      <c r="P24" s="80">
        <f t="shared" si="3"/>
        <v>3255038.46</v>
      </c>
    </row>
    <row r="25" spans="1:16" s="21" customFormat="1" ht="30" x14ac:dyDescent="0.2">
      <c r="A25" s="18">
        <v>2.2999999999999998</v>
      </c>
      <c r="B25" s="18" t="s">
        <v>34</v>
      </c>
      <c r="C25" s="60">
        <f>SUM(C26:C33)</f>
        <v>38334150</v>
      </c>
      <c r="D25" s="81">
        <f t="shared" ref="D25:G25" si="4">SUM(D26:D33)</f>
        <v>0</v>
      </c>
      <c r="E25" s="81">
        <f t="shared" si="4"/>
        <v>3920756.39</v>
      </c>
      <c r="F25" s="81">
        <f t="shared" si="4"/>
        <v>6055200.0699999994</v>
      </c>
      <c r="G25" s="81">
        <f t="shared" si="4"/>
        <v>4019104.4699999997</v>
      </c>
      <c r="H25" s="81">
        <f>SUM(H26:H33)</f>
        <v>1740268.08</v>
      </c>
      <c r="I25" s="81">
        <f>SUM(I26:I33)</f>
        <v>819658.49</v>
      </c>
      <c r="J25" s="81">
        <f t="shared" ref="J25:M25" si="5">SUM(J26:J33)</f>
        <v>1591898.3</v>
      </c>
      <c r="K25" s="81">
        <f t="shared" si="5"/>
        <v>0</v>
      </c>
      <c r="L25" s="81">
        <f t="shared" si="5"/>
        <v>0</v>
      </c>
      <c r="M25" s="81">
        <f t="shared" si="5"/>
        <v>0</v>
      </c>
      <c r="N25" s="81">
        <f>SUM(N26:N33)</f>
        <v>0</v>
      </c>
      <c r="O25" s="19">
        <f>SUM(O26:O33)</f>
        <v>0</v>
      </c>
      <c r="P25" s="91">
        <f t="shared" si="3"/>
        <v>18146885.800000001</v>
      </c>
    </row>
    <row r="26" spans="1:16" ht="12.75" customHeight="1" x14ac:dyDescent="0.2">
      <c r="A26" s="1" t="s">
        <v>192</v>
      </c>
      <c r="B26" s="1" t="s">
        <v>193</v>
      </c>
      <c r="C26" s="62">
        <v>1300000</v>
      </c>
      <c r="D26" s="82"/>
      <c r="E26" s="82">
        <v>73088</v>
      </c>
      <c r="F26" s="82">
        <v>771347.75</v>
      </c>
      <c r="G26" s="82">
        <v>96832</v>
      </c>
      <c r="H26" s="82">
        <v>0</v>
      </c>
      <c r="I26" s="82">
        <v>249762.6</v>
      </c>
      <c r="J26" s="82"/>
      <c r="K26" s="82"/>
      <c r="L26" s="82"/>
      <c r="M26" s="82"/>
      <c r="N26" s="82"/>
      <c r="O26" s="93"/>
      <c r="P26" s="80">
        <f t="shared" si="3"/>
        <v>1191030.3500000001</v>
      </c>
    </row>
    <row r="27" spans="1:16" ht="12.75" customHeight="1" x14ac:dyDescent="0.2">
      <c r="A27" s="1" t="s">
        <v>459</v>
      </c>
      <c r="B27" s="1" t="s">
        <v>203</v>
      </c>
      <c r="C27" s="62">
        <v>1800000</v>
      </c>
      <c r="D27" s="82"/>
      <c r="E27" s="82">
        <v>1752901.8</v>
      </c>
      <c r="F27" s="82"/>
      <c r="G27" s="82"/>
      <c r="H27" s="82">
        <v>14868</v>
      </c>
      <c r="I27" s="82">
        <v>198771</v>
      </c>
      <c r="J27" s="82"/>
      <c r="K27" s="82"/>
      <c r="L27" s="82"/>
      <c r="M27" s="82"/>
      <c r="N27" s="82"/>
      <c r="O27" s="93"/>
      <c r="P27" s="80">
        <f t="shared" si="3"/>
        <v>1966540.8</v>
      </c>
    </row>
    <row r="28" spans="1:16" ht="28.5" x14ac:dyDescent="0.2">
      <c r="A28" s="1" t="s">
        <v>460</v>
      </c>
      <c r="B28" s="1" t="s">
        <v>213</v>
      </c>
      <c r="C28" s="62">
        <v>9484150</v>
      </c>
      <c r="D28" s="82"/>
      <c r="E28" s="82">
        <v>0</v>
      </c>
      <c r="F28" s="82"/>
      <c r="G28" s="82"/>
      <c r="H28" s="82"/>
      <c r="I28" s="82"/>
      <c r="J28" s="82">
        <v>359914.75</v>
      </c>
      <c r="K28" s="82"/>
      <c r="L28" s="82"/>
      <c r="M28" s="82"/>
      <c r="N28" s="82"/>
      <c r="O28" s="93"/>
      <c r="P28" s="80">
        <f t="shared" si="3"/>
        <v>359914.75</v>
      </c>
    </row>
    <row r="29" spans="1:16" ht="15" customHeight="1" x14ac:dyDescent="0.2">
      <c r="A29" s="75" t="s">
        <v>234</v>
      </c>
      <c r="B29" s="1" t="s">
        <v>235</v>
      </c>
      <c r="C29" s="62">
        <v>250000</v>
      </c>
      <c r="D29" s="82"/>
      <c r="E29" s="82">
        <v>0</v>
      </c>
      <c r="F29" s="82"/>
      <c r="G29" s="82"/>
      <c r="H29" s="82"/>
      <c r="I29" s="82"/>
      <c r="J29" s="82"/>
      <c r="K29" s="82"/>
      <c r="L29" s="82"/>
      <c r="M29" s="82"/>
      <c r="N29" s="82"/>
      <c r="O29" s="8"/>
      <c r="P29" s="80">
        <f t="shared" si="3"/>
        <v>0</v>
      </c>
    </row>
    <row r="30" spans="1:16" ht="15" customHeight="1" x14ac:dyDescent="0.2">
      <c r="A30" s="75" t="s">
        <v>240</v>
      </c>
      <c r="B30" s="1" t="s">
        <v>241</v>
      </c>
      <c r="C30" s="62">
        <v>500000</v>
      </c>
      <c r="D30" s="82"/>
      <c r="E30" s="82">
        <v>0</v>
      </c>
      <c r="F30" s="82"/>
      <c r="G30" s="82"/>
      <c r="H30" s="82"/>
      <c r="I30" s="82">
        <v>27849.89</v>
      </c>
      <c r="J30" s="82"/>
      <c r="K30" s="82"/>
      <c r="L30" s="82"/>
      <c r="M30" s="82"/>
      <c r="N30" s="82"/>
      <c r="O30" s="8"/>
      <c r="P30" s="80">
        <f t="shared" si="3"/>
        <v>27849.89</v>
      </c>
    </row>
    <row r="31" spans="1:16" ht="57" x14ac:dyDescent="0.2">
      <c r="A31" s="75" t="s">
        <v>248</v>
      </c>
      <c r="B31" s="1" t="s">
        <v>249</v>
      </c>
      <c r="C31" s="66">
        <v>1300000</v>
      </c>
      <c r="D31" s="82"/>
      <c r="E31" s="82">
        <v>0</v>
      </c>
      <c r="F31" s="82">
        <v>245665.14</v>
      </c>
      <c r="G31" s="82">
        <v>1004985.59</v>
      </c>
      <c r="H31" s="82"/>
      <c r="I31" s="82"/>
      <c r="J31" s="82">
        <v>6962</v>
      </c>
      <c r="K31" s="82"/>
      <c r="L31" s="82"/>
      <c r="M31" s="82"/>
      <c r="N31" s="82"/>
      <c r="O31" s="8"/>
      <c r="P31" s="80">
        <f t="shared" si="3"/>
        <v>1257612.73</v>
      </c>
    </row>
    <row r="32" spans="1:16" ht="71.25" x14ac:dyDescent="0.2">
      <c r="A32" s="1" t="s">
        <v>264</v>
      </c>
      <c r="B32" s="1" t="s">
        <v>265</v>
      </c>
      <c r="C32" s="62">
        <v>12000000</v>
      </c>
      <c r="D32" s="82"/>
      <c r="E32" s="82">
        <v>0</v>
      </c>
      <c r="F32" s="82">
        <v>4749996.8</v>
      </c>
      <c r="G32" s="82"/>
      <c r="H32" s="82"/>
      <c r="I32" s="82">
        <v>343275</v>
      </c>
      <c r="J32" s="82">
        <v>70735</v>
      </c>
      <c r="K32" s="82"/>
      <c r="L32" s="82"/>
      <c r="M32" s="82"/>
      <c r="N32" s="82"/>
      <c r="O32" s="8"/>
      <c r="P32" s="80">
        <f t="shared" si="3"/>
        <v>5164006.8</v>
      </c>
    </row>
    <row r="33" spans="1:21" s="30" customFormat="1" ht="28.5" x14ac:dyDescent="0.2">
      <c r="A33" s="1" t="s">
        <v>286</v>
      </c>
      <c r="B33" s="1" t="s">
        <v>287</v>
      </c>
      <c r="C33" s="66">
        <v>11700000</v>
      </c>
      <c r="D33" s="82"/>
      <c r="E33" s="82">
        <v>2094766.59</v>
      </c>
      <c r="F33" s="82">
        <v>288190.38</v>
      </c>
      <c r="G33" s="82">
        <v>2917286.88</v>
      </c>
      <c r="H33" s="82">
        <v>1725400.08</v>
      </c>
      <c r="I33" s="82"/>
      <c r="J33" s="82">
        <v>1154286.55</v>
      </c>
      <c r="K33" s="82"/>
      <c r="L33" s="82"/>
      <c r="M33" s="82"/>
      <c r="N33" s="82"/>
      <c r="O33" s="8"/>
      <c r="P33" s="80">
        <f t="shared" si="3"/>
        <v>8179930.4799999995</v>
      </c>
    </row>
    <row r="34" spans="1:21" s="21" customFormat="1" ht="30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3">
        <f t="shared" si="6"/>
        <v>0</v>
      </c>
      <c r="E34" s="83">
        <f t="shared" si="6"/>
        <v>368192.45</v>
      </c>
      <c r="F34" s="83">
        <f t="shared" si="6"/>
        <v>238514.15</v>
      </c>
      <c r="G34" s="83">
        <f t="shared" si="6"/>
        <v>37900</v>
      </c>
      <c r="H34" s="83">
        <f t="shared" si="6"/>
        <v>79168</v>
      </c>
      <c r="I34" s="83">
        <f>SUM(I35:I36)</f>
        <v>35000</v>
      </c>
      <c r="J34" s="83">
        <f t="shared" si="6"/>
        <v>123911.76</v>
      </c>
      <c r="K34" s="83">
        <f t="shared" si="6"/>
        <v>0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59">
        <f t="shared" si="6"/>
        <v>0</v>
      </c>
      <c r="P34" s="91">
        <f>SUM(D34:O34)</f>
        <v>882686.36</v>
      </c>
    </row>
    <row r="35" spans="1:21" s="30" customFormat="1" ht="28.5" customHeight="1" x14ac:dyDescent="0.2">
      <c r="A35" s="1" t="s">
        <v>325</v>
      </c>
      <c r="B35" s="1" t="s">
        <v>326</v>
      </c>
      <c r="C35" s="62">
        <v>3300000</v>
      </c>
      <c r="D35" s="82"/>
      <c r="E35" s="82">
        <v>368192.45</v>
      </c>
      <c r="F35" s="82">
        <v>125000</v>
      </c>
      <c r="G35" s="82">
        <v>37900</v>
      </c>
      <c r="H35" s="82">
        <v>79168</v>
      </c>
      <c r="I35" s="82">
        <v>35000</v>
      </c>
      <c r="J35" s="82">
        <v>123911.76</v>
      </c>
      <c r="K35" s="82"/>
      <c r="L35" s="82"/>
      <c r="M35" s="82"/>
      <c r="N35" s="82"/>
      <c r="O35" s="8"/>
      <c r="P35" s="82">
        <f t="shared" ref="P35:P45" si="7">SUM(D35:O35)</f>
        <v>769172.21</v>
      </c>
    </row>
    <row r="36" spans="1:21" s="30" customFormat="1" ht="57" x14ac:dyDescent="0.2">
      <c r="A36" s="1" t="s">
        <v>470</v>
      </c>
      <c r="B36" s="1" t="s">
        <v>469</v>
      </c>
      <c r="C36" s="62"/>
      <c r="D36" s="82"/>
      <c r="E36" s="82"/>
      <c r="F36" s="82">
        <v>113514.15</v>
      </c>
      <c r="G36" s="82"/>
      <c r="H36" s="82"/>
      <c r="I36" s="82"/>
      <c r="J36" s="82"/>
      <c r="K36" s="82"/>
      <c r="L36" s="82"/>
      <c r="M36" s="82"/>
      <c r="N36" s="82"/>
      <c r="O36" s="8"/>
      <c r="P36" s="82">
        <f t="shared" si="7"/>
        <v>113514.15</v>
      </c>
    </row>
    <row r="37" spans="1:21" s="21" customFormat="1" ht="45" x14ac:dyDescent="0.2">
      <c r="A37" s="18">
        <v>2.6</v>
      </c>
      <c r="B37" s="18" t="s">
        <v>407</v>
      </c>
      <c r="C37" s="59">
        <f>SUM(C38:C45)</f>
        <v>60150000</v>
      </c>
      <c r="D37" s="83">
        <f t="shared" ref="D37:H37" si="8">SUM(D38:D45)</f>
        <v>0</v>
      </c>
      <c r="E37" s="83">
        <f>SUM(E38:E45)</f>
        <v>6441732.0700000003</v>
      </c>
      <c r="F37" s="83">
        <f t="shared" si="8"/>
        <v>2773842.98</v>
      </c>
      <c r="G37" s="83">
        <f t="shared" si="8"/>
        <v>9779137.4299999997</v>
      </c>
      <c r="H37" s="83">
        <f t="shared" si="8"/>
        <v>2416502.42</v>
      </c>
      <c r="I37" s="83">
        <f t="shared" ref="I37:M37" si="9">SUM(I38:I45)</f>
        <v>1671316.6</v>
      </c>
      <c r="J37" s="83">
        <f t="shared" si="9"/>
        <v>1764100</v>
      </c>
      <c r="K37" s="83">
        <f t="shared" si="9"/>
        <v>0</v>
      </c>
      <c r="L37" s="83">
        <f t="shared" si="9"/>
        <v>0</v>
      </c>
      <c r="M37" s="83">
        <f t="shared" si="9"/>
        <v>0</v>
      </c>
      <c r="N37" s="59">
        <f>SUM(N38:N45)</f>
        <v>0</v>
      </c>
      <c r="O37" s="59">
        <f>SUM(O38:O45)</f>
        <v>0</v>
      </c>
      <c r="P37" s="91">
        <f t="shared" si="7"/>
        <v>24846631.5</v>
      </c>
    </row>
    <row r="38" spans="1:21" s="30" customFormat="1" ht="15" customHeight="1" x14ac:dyDescent="0.2">
      <c r="A38" s="1" t="s">
        <v>348</v>
      </c>
      <c r="B38" s="1" t="s">
        <v>468</v>
      </c>
      <c r="C38" s="62">
        <v>37000000</v>
      </c>
      <c r="D38" s="82"/>
      <c r="E38" s="82">
        <v>1608155.12</v>
      </c>
      <c r="F38" s="82">
        <v>491032.24</v>
      </c>
      <c r="G38" s="82">
        <v>7204990.3200000003</v>
      </c>
      <c r="H38" s="82">
        <v>716830.42</v>
      </c>
      <c r="I38" s="82">
        <v>1671316.6</v>
      </c>
      <c r="J38" s="82"/>
      <c r="K38" s="82"/>
      <c r="L38" s="82"/>
      <c r="M38" s="82"/>
      <c r="N38" s="82"/>
      <c r="O38" s="8"/>
      <c r="P38" s="82">
        <f t="shared" si="7"/>
        <v>11692324.699999999</v>
      </c>
    </row>
    <row r="39" spans="1:21" s="30" customFormat="1" ht="71.25" x14ac:dyDescent="0.2">
      <c r="A39" s="1" t="s">
        <v>365</v>
      </c>
      <c r="B39" s="1" t="s">
        <v>366</v>
      </c>
      <c r="C39" s="66">
        <v>3000000</v>
      </c>
      <c r="D39" s="82"/>
      <c r="E39" s="82"/>
      <c r="F39" s="82">
        <v>462324.24</v>
      </c>
      <c r="G39" s="82">
        <v>1253975.3799999999</v>
      </c>
      <c r="H39" s="82">
        <v>0</v>
      </c>
      <c r="I39" s="82"/>
      <c r="J39" s="82"/>
      <c r="K39" s="82"/>
      <c r="L39" s="82"/>
      <c r="M39" s="8"/>
      <c r="N39" s="8"/>
      <c r="O39" s="8"/>
      <c r="P39" s="82">
        <f t="shared" si="7"/>
        <v>1716299.6199999999</v>
      </c>
    </row>
    <row r="40" spans="1:21" s="30" customFormat="1" ht="57" x14ac:dyDescent="0.2">
      <c r="A40" s="1" t="s">
        <v>419</v>
      </c>
      <c r="B40" s="1" t="s">
        <v>420</v>
      </c>
      <c r="C40" s="62">
        <v>0</v>
      </c>
      <c r="D40" s="82"/>
      <c r="E40" s="82"/>
      <c r="F40" s="82">
        <v>179861.5</v>
      </c>
      <c r="G40" s="82">
        <v>120714</v>
      </c>
      <c r="H40" s="82">
        <v>0</v>
      </c>
      <c r="I40" s="82"/>
      <c r="J40" s="82"/>
      <c r="K40" s="82"/>
      <c r="L40" s="82"/>
      <c r="M40" s="8"/>
      <c r="N40" s="8"/>
      <c r="O40" s="8"/>
      <c r="P40" s="82">
        <f t="shared" si="7"/>
        <v>300575.5</v>
      </c>
    </row>
    <row r="41" spans="1:21" s="30" customFormat="1" ht="71.25" x14ac:dyDescent="0.2">
      <c r="A41" s="1" t="s">
        <v>371</v>
      </c>
      <c r="B41" s="1" t="s">
        <v>404</v>
      </c>
      <c r="C41" s="62">
        <v>10000000</v>
      </c>
      <c r="D41" s="82"/>
      <c r="E41" s="82"/>
      <c r="F41" s="82"/>
      <c r="G41" s="82"/>
      <c r="H41" s="82"/>
      <c r="I41" s="82"/>
      <c r="J41" s="82"/>
      <c r="K41" s="82"/>
      <c r="L41" s="82"/>
      <c r="M41" s="8"/>
      <c r="N41" s="8"/>
      <c r="O41" s="8"/>
      <c r="P41" s="82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8950000</v>
      </c>
      <c r="D42" s="82"/>
      <c r="E42" s="82">
        <v>3785584.95</v>
      </c>
      <c r="F42" s="82">
        <v>1640625</v>
      </c>
      <c r="G42" s="82">
        <v>1199457.73</v>
      </c>
      <c r="H42" s="82">
        <v>1699672</v>
      </c>
      <c r="I42" s="82"/>
      <c r="J42" s="82">
        <v>1764100</v>
      </c>
      <c r="K42" s="82"/>
      <c r="L42" s="82"/>
      <c r="M42" s="8"/>
      <c r="N42" s="82"/>
      <c r="O42" s="8"/>
      <c r="P42" s="82">
        <f t="shared" si="7"/>
        <v>10089439.68</v>
      </c>
    </row>
    <row r="43" spans="1:21" s="30" customFormat="1" ht="42.75" x14ac:dyDescent="0.2">
      <c r="A43" s="1" t="s">
        <v>424</v>
      </c>
      <c r="B43" s="1" t="s">
        <v>427</v>
      </c>
      <c r="C43" s="62">
        <v>500000</v>
      </c>
      <c r="D43" s="82"/>
      <c r="E43" s="82"/>
      <c r="F43" s="82"/>
      <c r="G43" s="82"/>
      <c r="H43" s="82"/>
      <c r="I43" s="82"/>
      <c r="J43" s="82"/>
      <c r="K43" s="82"/>
      <c r="L43" s="82"/>
      <c r="M43" s="8"/>
      <c r="N43" s="8"/>
      <c r="O43" s="8"/>
      <c r="P43" s="82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2">
        <v>500000</v>
      </c>
      <c r="D44" s="82"/>
      <c r="E44" s="82">
        <v>723492</v>
      </c>
      <c r="F44" s="82"/>
      <c r="G44" s="82"/>
      <c r="H44" s="82"/>
      <c r="I44" s="82"/>
      <c r="J44" s="82"/>
      <c r="K44" s="82"/>
      <c r="L44" s="82"/>
      <c r="M44" s="8"/>
      <c r="N44" s="8"/>
      <c r="O44" s="8"/>
      <c r="P44" s="82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6">
        <v>200000</v>
      </c>
      <c r="D45" s="82"/>
      <c r="E45" s="82">
        <v>324500</v>
      </c>
      <c r="F45" s="82"/>
      <c r="G45" s="82"/>
      <c r="H45" s="82"/>
      <c r="I45" s="82"/>
      <c r="J45" s="82"/>
      <c r="K45" s="82"/>
      <c r="L45" s="82"/>
      <c r="M45" s="8"/>
      <c r="N45" s="8"/>
      <c r="O45" s="8"/>
      <c r="P45" s="82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3">
        <f t="shared" si="10"/>
        <v>0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0</v>
      </c>
      <c r="I46" s="83">
        <f t="shared" si="10"/>
        <v>0</v>
      </c>
      <c r="J46" s="83">
        <f>SUM(J47)</f>
        <v>0</v>
      </c>
      <c r="K46" s="83">
        <f t="shared" si="10"/>
        <v>0</v>
      </c>
      <c r="L46" s="83">
        <f t="shared" si="10"/>
        <v>0</v>
      </c>
      <c r="M46" s="83">
        <f t="shared" si="10"/>
        <v>0</v>
      </c>
      <c r="N46" s="59">
        <f t="shared" si="10"/>
        <v>0</v>
      </c>
      <c r="O46" s="59">
        <f t="shared" si="10"/>
        <v>0</v>
      </c>
      <c r="P46" s="91"/>
    </row>
    <row r="47" spans="1:21" s="30" customFormat="1" ht="15" customHeight="1" x14ac:dyDescent="0.2">
      <c r="A47" s="1" t="s">
        <v>464</v>
      </c>
      <c r="B47" s="1" t="s">
        <v>466</v>
      </c>
      <c r="C47" s="62"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"/>
      <c r="O47" s="8"/>
      <c r="P47" s="82">
        <f>SUM(D47:O47)</f>
        <v>0</v>
      </c>
    </row>
    <row r="48" spans="1:21" s="21" customFormat="1" ht="42.75" x14ac:dyDescent="0.2">
      <c r="A48" s="76"/>
      <c r="B48" s="76" t="s">
        <v>458</v>
      </c>
      <c r="C48" s="37">
        <f>+C9+C15+C25+C34+C37+C46</f>
        <v>734161247</v>
      </c>
      <c r="D48" s="84">
        <f t="shared" ref="D48:K48" si="11">+D37+D34+D25+D15+D9+D46</f>
        <v>49937961.600000001</v>
      </c>
      <c r="E48" s="84">
        <f>+E37+E34+E25+E15+E9+E46</f>
        <v>103846829.83999999</v>
      </c>
      <c r="F48" s="84">
        <f>+F37+F34+F25+F15+F9+F46</f>
        <v>84507522.109999999</v>
      </c>
      <c r="G48" s="84">
        <f t="shared" si="11"/>
        <v>119443153.47999999</v>
      </c>
      <c r="H48" s="84">
        <f t="shared" si="11"/>
        <v>76561791.829999998</v>
      </c>
      <c r="I48" s="84">
        <f t="shared" si="11"/>
        <v>84844809.519999996</v>
      </c>
      <c r="J48" s="84">
        <f>+J37+J34+J25+J15+J9+J46</f>
        <v>83799086.560000002</v>
      </c>
      <c r="K48" s="84">
        <f t="shared" si="11"/>
        <v>0</v>
      </c>
      <c r="L48" s="84">
        <f>+L37+L34+L25+L15+L9+L47</f>
        <v>0</v>
      </c>
      <c r="M48" s="84">
        <f>+M37+M34+M25+M15+M9+M47</f>
        <v>0</v>
      </c>
      <c r="N48" s="84">
        <f>+N37+N34+N25+N15+N9+N47</f>
        <v>0</v>
      </c>
      <c r="O48" s="84">
        <f>+O37+O34+O25+O15+O9+O47</f>
        <v>0</v>
      </c>
      <c r="P48" s="91">
        <f>+P9+P15+P25+P34+P37+P47</f>
        <v>602941154.93999994</v>
      </c>
    </row>
    <row r="49" spans="3:16" x14ac:dyDescent="0.2">
      <c r="C49" s="78">
        <f>+C48-C8</f>
        <v>0</v>
      </c>
      <c r="D49" s="54">
        <f>+D48-D8</f>
        <v>0</v>
      </c>
      <c r="E49" s="54"/>
      <c r="P49" s="87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>+J48-J8</f>
        <v>0</v>
      </c>
      <c r="K50" s="90">
        <f t="shared" ref="J50:O50" si="13">+K48-K8</f>
        <v>0</v>
      </c>
      <c r="L50" s="90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7" t="s">
        <v>431</v>
      </c>
      <c r="C1" s="97"/>
      <c r="D1" s="97"/>
      <c r="E1" s="97"/>
      <c r="F1" s="97"/>
      <c r="G1" s="97"/>
      <c r="H1" s="97"/>
      <c r="I1" s="97"/>
      <c r="J1" s="34"/>
    </row>
    <row r="2" spans="1:11" x14ac:dyDescent="0.2">
      <c r="B2" s="96" t="s">
        <v>432</v>
      </c>
      <c r="C2" s="96"/>
      <c r="D2" s="96"/>
      <c r="E2" s="96"/>
      <c r="F2" s="96"/>
      <c r="G2" s="96"/>
      <c r="H2" s="96"/>
      <c r="I2" s="96"/>
      <c r="J2" s="35"/>
    </row>
    <row r="3" spans="1:11" x14ac:dyDescent="0.2">
      <c r="B3" s="96" t="s">
        <v>433</v>
      </c>
      <c r="C3" s="96"/>
      <c r="D3" s="96"/>
      <c r="E3" s="96"/>
      <c r="F3" s="96"/>
      <c r="G3" s="96"/>
      <c r="H3" s="96"/>
      <c r="I3" s="96"/>
      <c r="J3" s="35"/>
    </row>
    <row r="4" spans="1:11" x14ac:dyDescent="0.2">
      <c r="B4" s="96" t="s">
        <v>434</v>
      </c>
      <c r="C4" s="96"/>
      <c r="D4" s="96"/>
      <c r="E4" s="96"/>
      <c r="F4" s="96"/>
      <c r="G4" s="96"/>
      <c r="H4" s="96"/>
      <c r="I4" s="96"/>
      <c r="J4" s="35"/>
    </row>
    <row r="5" spans="1:11" x14ac:dyDescent="0.2">
      <c r="B5" s="96" t="s">
        <v>435</v>
      </c>
      <c r="C5" s="96"/>
      <c r="D5" s="96"/>
      <c r="E5" s="96"/>
      <c r="F5" s="96"/>
      <c r="G5" s="96"/>
      <c r="H5" s="96"/>
      <c r="I5" s="96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Mayo 2025</vt:lpstr>
      <vt:lpstr>resumen objetale</vt:lpstr>
      <vt:lpstr>Gráfico1</vt:lpstr>
      <vt:lpstr>'Ingresos y Egresos Mayo 2025'!Área_de_impresión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2025-08-14T13:26:25Z</dcterms:modified>
</cp:coreProperties>
</file>