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9200" windowHeight="11160" firstSheet="2" activeTab="2"/>
  </bookViews>
  <sheets>
    <sheet name="Ingresos y Egresos Octubre" sheetId="1" state="hidden" r:id="rId1"/>
    <sheet name="Gráfico1" sheetId="5" r:id="rId2"/>
    <sheet name="Ingresos y Egresos Oct. 2023" sheetId="3" r:id="rId3"/>
    <sheet name="resumen objetale" sheetId="2" state="hidden" r:id="rId4"/>
  </sheets>
  <definedNames>
    <definedName name="_xlnm._FilterDatabase" localSheetId="2" hidden="1">'Ingresos y Egresos Oct.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Oct. 2023'!$A$1:$P$48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P9" i="3" l="1"/>
  <c r="P8" i="3"/>
  <c r="M34" i="3"/>
  <c r="K48" i="3"/>
  <c r="L48" i="3"/>
  <c r="L50" i="3"/>
  <c r="P38" i="3"/>
  <c r="J46" i="3" l="1"/>
  <c r="M46" i="3"/>
  <c r="M37" i="3"/>
  <c r="M25" i="3"/>
  <c r="M15" i="3"/>
  <c r="M9" i="3"/>
  <c r="M48" i="3" l="1"/>
  <c r="M50" i="3" s="1"/>
  <c r="J37" i="3"/>
  <c r="H9" i="3"/>
  <c r="L9" i="3"/>
  <c r="L15" i="3"/>
  <c r="L25" i="3"/>
  <c r="L34" i="3"/>
  <c r="L37" i="3"/>
  <c r="L46" i="3"/>
  <c r="K9" i="3"/>
  <c r="K15" i="3"/>
  <c r="K25" i="3"/>
  <c r="K34" i="3"/>
  <c r="K37" i="3"/>
  <c r="K46" i="3"/>
  <c r="J34" i="3"/>
  <c r="J9" i="3"/>
  <c r="J15" i="3"/>
  <c r="J25" i="3"/>
  <c r="C15" i="3"/>
  <c r="C37" i="3"/>
  <c r="C25" i="3"/>
  <c r="C34" i="3"/>
  <c r="F9" i="3"/>
  <c r="F15" i="3"/>
  <c r="F46" i="3"/>
  <c r="F25" i="3"/>
  <c r="F34" i="3"/>
  <c r="F37" i="3"/>
  <c r="E25" i="3"/>
  <c r="E37" i="3"/>
  <c r="E34" i="3"/>
  <c r="E46" i="3"/>
  <c r="E9" i="3"/>
  <c r="E15" i="3"/>
  <c r="D9" i="3"/>
  <c r="D15" i="3"/>
  <c r="I46" i="3"/>
  <c r="H46" i="3"/>
  <c r="G46" i="3"/>
  <c r="D46" i="3"/>
  <c r="C46" i="3"/>
  <c r="I37" i="3"/>
  <c r="I9" i="3"/>
  <c r="I15" i="3"/>
  <c r="I25" i="3"/>
  <c r="I34" i="3"/>
  <c r="H15" i="3"/>
  <c r="G9" i="3"/>
  <c r="H37" i="3"/>
  <c r="H34" i="3"/>
  <c r="G34" i="3"/>
  <c r="H25" i="3"/>
  <c r="G25" i="3"/>
  <c r="G37" i="3"/>
  <c r="G15" i="3"/>
  <c r="C11" i="3"/>
  <c r="C9" i="3" s="1"/>
  <c r="P47" i="3"/>
  <c r="P10" i="3"/>
  <c r="D37" i="3"/>
  <c r="D34" i="3"/>
  <c r="D25" i="3"/>
  <c r="P16" i="3"/>
  <c r="P17" i="3"/>
  <c r="P18" i="3"/>
  <c r="P19" i="3"/>
  <c r="P20" i="3"/>
  <c r="P21" i="3"/>
  <c r="P22" i="3"/>
  <c r="P23" i="3"/>
  <c r="P24" i="3"/>
  <c r="P26" i="3"/>
  <c r="P27" i="3"/>
  <c r="P28" i="3"/>
  <c r="P29" i="3"/>
  <c r="P30" i="3"/>
  <c r="P31" i="3"/>
  <c r="P32" i="3"/>
  <c r="P33" i="3"/>
  <c r="P35" i="3"/>
  <c r="P36" i="3"/>
  <c r="P39" i="3"/>
  <c r="P40" i="3"/>
  <c r="P41" i="3"/>
  <c r="P42" i="3"/>
  <c r="P43" i="3"/>
  <c r="P44" i="3"/>
  <c r="P45" i="3"/>
  <c r="P11" i="3"/>
  <c r="P12" i="3"/>
  <c r="P13" i="3"/>
  <c r="P14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P34" i="3" l="1"/>
  <c r="P25" i="3"/>
  <c r="P37" i="3"/>
  <c r="K50" i="3"/>
  <c r="C48" i="3"/>
  <c r="C49" i="3" s="1"/>
  <c r="H48" i="3"/>
  <c r="H50" i="3" s="1"/>
  <c r="G48" i="3"/>
  <c r="G50" i="3" s="1"/>
  <c r="I48" i="3"/>
  <c r="I50" i="3" s="1"/>
  <c r="D48" i="3"/>
  <c r="E48" i="3"/>
  <c r="E50" i="3" s="1"/>
  <c r="J48" i="3"/>
  <c r="J50" i="3" s="1"/>
  <c r="P15" i="3"/>
  <c r="F48" i="3"/>
  <c r="F50" i="3" s="1"/>
  <c r="P46" i="3"/>
  <c r="D49" i="3" l="1"/>
  <c r="D50" i="3"/>
  <c r="P48" i="3"/>
  <c r="P49" i="3" s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<sst xmlns="http://schemas.openxmlformats.org/spreadsheetml/2006/main" count="1026" uniqueCount="470">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</sst>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Oct.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2023'!$C$8:$C$45</c:f>
              <c:numCache>
                <c:formatCode>#,##0.00</c:formatCode>
                <c:ptCount val="38"/>
                <c:pt idx="0" formatCode="_(* #,##0.00_);_(* \(#,##0.00\);_(* &quot;-&quot;??_);_(@_)">
                  <c:v>734161247</c:v>
                </c:pt>
                <c:pt idx="1">
                  <c:v>503287205</c:v>
                </c:pt>
                <c:pt idx="2" formatCode="_(* #,##0.00_);_(* \(#,##0.00\);_(* &quot;-&quot;??_);_(@_)">
                  <c:v>394078281</c:v>
                </c:pt>
                <c:pt idx="3" formatCode="_(* #,##0.00_);_(* \(#,##0.00\);_(* &quot;-&quot;??_);_(@_)">
                  <c:v>52706564</c:v>
                </c:pt>
                <c:pt idx="4" formatCode="_(* #,##0.00_);_(* \(#,##0.00\);_(* &quot;-&quot;??_);_(@_)">
                  <c:v>150000</c:v>
                </c:pt>
                <c:pt idx="5" formatCode="_(* #,##0.00_);_(* \(#,##0.00\);_(* &quot;-&quot;??_);_(@_)">
                  <c:v>300000</c:v>
                </c:pt>
                <c:pt idx="6" formatCode="_(* #,##0.00_);_(* \(#,##0.00\);_(* &quot;-&quot;??_);_(@_)">
                  <c:v>56052360</c:v>
                </c:pt>
                <c:pt idx="7">
                  <c:v>129089892</c:v>
                </c:pt>
                <c:pt idx="8" formatCode="_(* #,##0.00_);_(* \(#,##0.00\);_(* &quot;-&quot;??_);_(@_)">
                  <c:v>30630224</c:v>
                </c:pt>
                <c:pt idx="9" formatCode="_(* #,##0.00_);_(* \(#,##0.00\);_(* &quot;-&quot;??_);_(@_)">
                  <c:v>8000000</c:v>
                </c:pt>
                <c:pt idx="10" formatCode="_(* #,##0.00_);_(* \(#,##0.00\);_(* &quot;-&quot;??_);_(@_)">
                  <c:v>1455668</c:v>
                </c:pt>
                <c:pt idx="11" formatCode="_(* #,##0.00_);_(* \(#,##0.00\);_(* &quot;-&quot;??_);_(@_)">
                  <c:v>1600000</c:v>
                </c:pt>
                <c:pt idx="12" formatCode="_(* #,##0.00_);_(* \(#,##0.00\);_(* &quot;-&quot;??_);_(@_)">
                  <c:v>43100000</c:v>
                </c:pt>
                <c:pt idx="13" formatCode="_(* #,##0.00_);_(* \(#,##0.00\);_(* &quot;-&quot;??_);_(@_)">
                  <c:v>6904000</c:v>
                </c:pt>
                <c:pt idx="14" formatCode="_(* #,##0.00_);_(* \(#,##0.00\);_(* &quot;-&quot;??_);_(@_)">
                  <c:v>18200000</c:v>
                </c:pt>
                <c:pt idx="15" formatCode="_(* #,##0.00_);_(* \(#,##0.00\);_(* &quot;-&quot;??_);_(@_)">
                  <c:v>17300000</c:v>
                </c:pt>
                <c:pt idx="16" formatCode="_(* #,##0.00_);_(* \(#,##0.00\);_(* &quot;-&quot;??_);_(@_)">
                  <c:v>1900000</c:v>
                </c:pt>
                <c:pt idx="17" formatCode="_(* #,##0.00_);_(* \(#,##0.00\);_(* &quot;-&quot;??_);_(@_)">
                  <c:v>38334150</c:v>
                </c:pt>
                <c:pt idx="18" formatCode="_(* #,##0.00_);_(* \(#,##0.00\);_(* &quot;-&quot;??_);_(@_)">
                  <c:v>1300000</c:v>
                </c:pt>
                <c:pt idx="19" formatCode="_(* #,##0.00_);_(* \(#,##0.00\);_(* &quot;-&quot;??_);_(@_)">
                  <c:v>1800000</c:v>
                </c:pt>
                <c:pt idx="20" formatCode="_(* #,##0.00_);_(* \(#,##0.00\);_(* &quot;-&quot;??_);_(@_)">
                  <c:v>9484150</c:v>
                </c:pt>
                <c:pt idx="21" formatCode="_(* #,##0.00_);_(* \(#,##0.00\);_(* &quot;-&quot;??_);_(@_)">
                  <c:v>250000</c:v>
                </c:pt>
                <c:pt idx="22" formatCode="_(* #,##0.00_);_(* \(#,##0.00\);_(* &quot;-&quot;??_);_(@_)">
                  <c:v>500000</c:v>
                </c:pt>
                <c:pt idx="23">
                  <c:v>1300000</c:v>
                </c:pt>
                <c:pt idx="24" formatCode="_(* #,##0.00_);_(* \(#,##0.00\);_(* &quot;-&quot;??_);_(@_)">
                  <c:v>12000000</c:v>
                </c:pt>
                <c:pt idx="25">
                  <c:v>11700000</c:v>
                </c:pt>
                <c:pt idx="26" formatCode="_(* #,##0.00_);_(* \(#,##0.00\);_(* &quot;-&quot;??_);_(@_)">
                  <c:v>3300000</c:v>
                </c:pt>
                <c:pt idx="27" formatCode="_(* #,##0.00_);_(* \(#,##0.00\);_(* &quot;-&quot;??_);_(@_)">
                  <c:v>3300000</c:v>
                </c:pt>
                <c:pt idx="29" formatCode="_(* #,##0.00_);_(* \(#,##0.00\);_(* &quot;-&quot;??_);_(@_)">
                  <c:v>60150000</c:v>
                </c:pt>
                <c:pt idx="30" formatCode="_(* #,##0.00_);_(* \(#,##0.00\);_(* &quot;-&quot;??_);_(@_)">
                  <c:v>37000000</c:v>
                </c:pt>
                <c:pt idx="31">
                  <c:v>3000000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10000000</c:v>
                </c:pt>
                <c:pt idx="34" formatCode="_(* #,##0.00_);_(* \(#,##0.00\);_(* &quot;-&quot;??_);_(@_)">
                  <c:v>8950000</c:v>
                </c:pt>
                <c:pt idx="35" formatCode="_(* #,##0.00_);_(* \(#,##0.00\);_(* &quot;-&quot;??_);_(@_)">
                  <c:v>500000</c:v>
                </c:pt>
                <c:pt idx="36" formatCode="_(* #,##0.00_);_(* \(#,##0.00\);_(* &quot;-&quot;??_);_(@_)">
                  <c:v>500000</c:v>
                </c:pt>
                <c:pt idx="37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Oct.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Oct.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Oct.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2023'!$F$8:$F$45</c:f>
              <c:numCache>
                <c:formatCode>#,##0.00</c:formatCode>
                <c:ptCount val="38"/>
                <c:pt idx="0" formatCode="_(* #,##0.00_);_(* \(#,##0.00\);_(* &quot;-&quot;??_);_(@_)">
                  <c:v>54065104.079999998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8789265.0999999996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135551.76999999999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Oct.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2023'!$G$8:$G$45</c:f>
              <c:numCache>
                <c:formatCode>#,##0.00</c:formatCode>
                <c:ptCount val="38"/>
                <c:pt idx="0" formatCode="_(* #,##0.00_);_(* \(#,##0.00\);_(* &quot;-&quot;??_);_(@_)">
                  <c:v>76683086.689999998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10191995.77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249768.34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Oct.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2023'!$H$8:$H$45</c:f>
              <c:numCache>
                <c:formatCode>#,##0.00</c:formatCode>
                <c:ptCount val="38"/>
                <c:pt idx="0" formatCode="_(* #,##0.00_);_(* \(#,##0.00\);_(* &quot;-&quot;??_);_(@_)">
                  <c:v>52257985.049999997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11612650</c:v>
                </c:pt>
                <c:pt idx="8" formatCode="0.00">
                  <c:v>2726491.55</c:v>
                </c:pt>
                <c:pt idx="9" formatCode="0.00">
                  <c:v>460377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2671223.17</c:v>
                </c:pt>
                <c:pt idx="14" formatCode="0.00">
                  <c:v>1430118.45</c:v>
                </c:pt>
                <c:pt idx="15" formatCode="0.00">
                  <c:v>650065.23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Oct.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2023'!$I$8:$I$45</c:f>
              <c:numCache>
                <c:formatCode>#,##0.00</c:formatCode>
                <c:ptCount val="38"/>
                <c:pt idx="0" formatCode="_(* #,##0.00_);_(* \(#,##0.00\);_(* &quot;-&quot;??_);_(@_)">
                  <c:v>58747771.619999997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8919406.4000000004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587489.11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Oct.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2023'!$J$8:$J$45</c:f>
              <c:numCache>
                <c:formatCode>#,##0.00</c:formatCode>
                <c:ptCount val="38"/>
                <c:pt idx="0" formatCode="_(* #,##0.00_);_(* \(#,##0.00\);_(* &quot;-&quot;??_);_(@_)">
                  <c:v>57949813.899999999</c:v>
                </c:pt>
                <c:pt idx="1">
                  <c:v>41262313.799999997</c:v>
                </c:pt>
                <c:pt idx="2" formatCode="0.00">
                  <c:v>35098353.240000002</c:v>
                </c:pt>
                <c:pt idx="3" formatCode="0.00">
                  <c:v>874314.26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9278032.9200000018</c:v>
                </c:pt>
                <c:pt idx="8" formatCode="0.00">
                  <c:v>2315401.87</c:v>
                </c:pt>
                <c:pt idx="9" formatCode="0.00">
                  <c:v>1945585.72</c:v>
                </c:pt>
                <c:pt idx="10" formatCode="0.00">
                  <c:v>215935</c:v>
                </c:pt>
                <c:pt idx="11" formatCode="0.00">
                  <c:v>800000</c:v>
                </c:pt>
                <c:pt idx="12" formatCode="0.00">
                  <c:v>1907413.05</c:v>
                </c:pt>
                <c:pt idx="13" formatCode="0.00">
                  <c:v>289560.75</c:v>
                </c:pt>
                <c:pt idx="14" formatCode="0.00">
                  <c:v>943822.5</c:v>
                </c:pt>
                <c:pt idx="15" formatCode="0.00">
                  <c:v>758857.63</c:v>
                </c:pt>
                <c:pt idx="16" formatCode="0.00">
                  <c:v>101456.4</c:v>
                </c:pt>
                <c:pt idx="17">
                  <c:v>6683820.6399999997</c:v>
                </c:pt>
                <c:pt idx="18" formatCode="0.00">
                  <c:v>60580</c:v>
                </c:pt>
                <c:pt idx="19" formatCode="0.00">
                  <c:v>0</c:v>
                </c:pt>
                <c:pt idx="20" formatCode="0.00">
                  <c:v>826202.96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4800000</c:v>
                </c:pt>
                <c:pt idx="25" formatCode="0.00">
                  <c:v>814739.2</c:v>
                </c:pt>
                <c:pt idx="26" formatCode="_(* #,##0.00_);_(* \(#,##0.00\);_(* &quot;-&quot;??_);_(@_)">
                  <c:v>187482.16</c:v>
                </c:pt>
                <c:pt idx="27" formatCode="0.00">
                  <c:v>187482.16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Oct.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2023'!$K$8:$K$45</c:f>
              <c:numCache>
                <c:formatCode>#,##0.00</c:formatCode>
                <c:ptCount val="38"/>
                <c:pt idx="0" formatCode="_(* #,##0.00_);_(* \(#,##0.00\);_(* &quot;-&quot;??_);_(@_)">
                  <c:v>58390702.43</c:v>
                </c:pt>
                <c:pt idx="1">
                  <c:v>39733695.729999997</c:v>
                </c:pt>
                <c:pt idx="2" formatCode="0.00">
                  <c:v>34326729.93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5231965.8</c:v>
                </c:pt>
                <c:pt idx="7">
                  <c:v>14687400.699999999</c:v>
                </c:pt>
                <c:pt idx="8" formatCode="0.00">
                  <c:v>3822539.32</c:v>
                </c:pt>
                <c:pt idx="9" formatCode="0.00">
                  <c:v>630993.67000000004</c:v>
                </c:pt>
                <c:pt idx="10" formatCode="0.00">
                  <c:v>57700</c:v>
                </c:pt>
                <c:pt idx="11" formatCode="0.00">
                  <c:v>0</c:v>
                </c:pt>
                <c:pt idx="12" formatCode="0.00">
                  <c:v>7075438.7999999998</c:v>
                </c:pt>
                <c:pt idx="13" formatCode="0.00">
                  <c:v>2651037.98</c:v>
                </c:pt>
                <c:pt idx="14" formatCode="0.00">
                  <c:v>0</c:v>
                </c:pt>
                <c:pt idx="15" formatCode="0.00">
                  <c:v>216379.74</c:v>
                </c:pt>
                <c:pt idx="16" formatCode="0.00">
                  <c:v>233311.19</c:v>
                </c:pt>
                <c:pt idx="17">
                  <c:v>1049102.1600000001</c:v>
                </c:pt>
                <c:pt idx="18" formatCode="0.00">
                  <c:v>210453.44</c:v>
                </c:pt>
                <c:pt idx="19" formatCode="0.00">
                  <c:v>467044</c:v>
                </c:pt>
                <c:pt idx="20" formatCode="0.00">
                  <c:v>1679.99</c:v>
                </c:pt>
                <c:pt idx="21" formatCode="0.00">
                  <c:v>0</c:v>
                </c:pt>
                <c:pt idx="22" formatCode="0.00">
                  <c:v>122250.07</c:v>
                </c:pt>
                <c:pt idx="23" formatCode="0.00">
                  <c:v>40166.910000000003</c:v>
                </c:pt>
                <c:pt idx="24" formatCode="0.00">
                  <c:v>9719</c:v>
                </c:pt>
                <c:pt idx="25" formatCode="0.00">
                  <c:v>197788.75</c:v>
                </c:pt>
                <c:pt idx="26" formatCode="_(* #,##0.00_);_(* \(#,##0.00\);_(* &quot;-&quot;??_);_(@_)">
                  <c:v>511186.88</c:v>
                </c:pt>
                <c:pt idx="27" formatCode="0.00">
                  <c:v>511186.88</c:v>
                </c:pt>
                <c:pt idx="28" formatCode="0.00">
                  <c:v>0</c:v>
                </c:pt>
                <c:pt idx="29" formatCode="_(* #,##0.00_);_(* \(#,##0.00\);_(* &quot;-&quot;??_);_(@_)">
                  <c:v>1732826.54</c:v>
                </c:pt>
                <c:pt idx="30" formatCode="0.00">
                  <c:v>168144.55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1564681.99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Oct.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2023'!$L$8:$L$45</c:f>
              <c:numCache>
                <c:formatCode>#,##0.00</c:formatCode>
                <c:ptCount val="38"/>
                <c:pt idx="0" formatCode="_(* #,##0.00_);_(* \(#,##0.00\);_(* &quot;-&quot;??_);_(@_)">
                  <c:v>64068125.600000001</c:v>
                </c:pt>
                <c:pt idx="1">
                  <c:v>55228692.760000005</c:v>
                </c:pt>
                <c:pt idx="2" formatCode="0.00">
                  <c:v>47402428.259999998</c:v>
                </c:pt>
                <c:pt idx="3" formatCode="0.00">
                  <c:v>600364.84</c:v>
                </c:pt>
                <c:pt idx="4" formatCode="0.00">
                  <c:v>18362.78</c:v>
                </c:pt>
                <c:pt idx="5" formatCode="0.00">
                  <c:v>0</c:v>
                </c:pt>
                <c:pt idx="6" formatCode="0.00">
                  <c:v>7207536.8799999999</c:v>
                </c:pt>
                <c:pt idx="7">
                  <c:v>7069021.2400000012</c:v>
                </c:pt>
                <c:pt idx="8" formatCode="0.00">
                  <c:v>3192197.97</c:v>
                </c:pt>
                <c:pt idx="9" formatCode="0.00">
                  <c:v>689415.5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2657304.91</c:v>
                </c:pt>
                <c:pt idx="13" formatCode="0.00">
                  <c:v>290102.86</c:v>
                </c:pt>
                <c:pt idx="14" formatCode="0.00">
                  <c:v>0</c:v>
                </c:pt>
                <c:pt idx="15" formatCode="0.00">
                  <c:v>90000</c:v>
                </c:pt>
                <c:pt idx="16" formatCode="0.00">
                  <c:v>150000</c:v>
                </c:pt>
                <c:pt idx="17">
                  <c:v>23670.799999999999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23670.799999999999</c:v>
                </c:pt>
                <c:pt idx="26" formatCode="_(* #,##0.00_);_(* \(#,##0.00\);_(* &quot;-&quot;??_);_(@_)">
                  <c:v>255224.59</c:v>
                </c:pt>
                <c:pt idx="27" formatCode="0.00">
                  <c:v>255224.59</c:v>
                </c:pt>
                <c:pt idx="28" formatCode="0.00">
                  <c:v>0</c:v>
                </c:pt>
                <c:pt idx="29" formatCode="_(* #,##0.00_);_(* \(#,##0.00\);_(* &quot;-&quot;??_);_(@_)">
                  <c:v>736343.6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192599.6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Oct.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2023'!$M$8:$M$45</c:f>
              <c:numCache>
                <c:formatCode>#,##0.00</c:formatCode>
                <c:ptCount val="38"/>
                <c:pt idx="0" formatCode="_(* #,##0.00_);_(* \(#,##0.00\);_(* &quot;-&quot;??_);_(@_)">
                  <c:v>45768299.170000002</c:v>
                </c:pt>
                <c:pt idx="1">
                  <c:v>31002229.399999999</c:v>
                </c:pt>
                <c:pt idx="2" formatCode="0.00">
                  <c:v>26735897.710000001</c:v>
                </c:pt>
                <c:pt idx="3" formatCode="0.00">
                  <c:v>225000</c:v>
                </c:pt>
                <c:pt idx="4" formatCode="0.00">
                  <c:v>20352.080000000002</c:v>
                </c:pt>
                <c:pt idx="5" formatCode="0.00">
                  <c:v>0</c:v>
                </c:pt>
                <c:pt idx="6" formatCode="0.00">
                  <c:v>4020979.61</c:v>
                </c:pt>
                <c:pt idx="7">
                  <c:v>12246596.709999999</c:v>
                </c:pt>
                <c:pt idx="8" formatCode="0.00">
                  <c:v>4181989.27</c:v>
                </c:pt>
                <c:pt idx="9" formatCode="0.00">
                  <c:v>578903.75</c:v>
                </c:pt>
                <c:pt idx="10" formatCode="0.00">
                  <c:v>139600</c:v>
                </c:pt>
                <c:pt idx="11" formatCode="0.00">
                  <c:v>0</c:v>
                </c:pt>
                <c:pt idx="12" formatCode="0.00">
                  <c:v>3647199.17</c:v>
                </c:pt>
                <c:pt idx="13" formatCode="0.00">
                  <c:v>285408.76</c:v>
                </c:pt>
                <c:pt idx="14" formatCode="0.00">
                  <c:v>3001601.66</c:v>
                </c:pt>
                <c:pt idx="15" formatCode="0.00">
                  <c:v>342333.1</c:v>
                </c:pt>
                <c:pt idx="16" formatCode="0.00">
                  <c:v>69561</c:v>
                </c:pt>
                <c:pt idx="17">
                  <c:v>791298.71</c:v>
                </c:pt>
                <c:pt idx="18" formatCode="0.00">
                  <c:v>92024.22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33691.360000000001</c:v>
                </c:pt>
                <c:pt idx="23" formatCode="0.00">
                  <c:v>4286.9399999999996</c:v>
                </c:pt>
                <c:pt idx="24" formatCode="0.00">
                  <c:v>0</c:v>
                </c:pt>
                <c:pt idx="25" formatCode="0.00">
                  <c:v>661296.18999999994</c:v>
                </c:pt>
                <c:pt idx="26" formatCode="_(* #,##0.00_);_(* \(#,##0.00\);_(* &quot;-&quot;??_);_(@_)">
                  <c:v>152759.85</c:v>
                </c:pt>
                <c:pt idx="27" formatCode="0.00">
                  <c:v>152759.85</c:v>
                </c:pt>
                <c:pt idx="28" formatCode="0.00">
                  <c:v>0</c:v>
                </c:pt>
                <c:pt idx="29" formatCode="_(* #,##0.00_);_(* \(#,##0.00\);_(* &quot;-&quot;??_);_(@_)">
                  <c:v>1575414.5</c:v>
                </c:pt>
                <c:pt idx="30" formatCode="0.00">
                  <c:v>404007.29</c:v>
                </c:pt>
                <c:pt idx="31" formatCode="0.00">
                  <c:v>76700.009999999995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56215.199999999997</c:v>
                </c:pt>
                <c:pt idx="35" formatCode="0.00">
                  <c:v>1038492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Oct.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Oct.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Oct.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Oct. 2023'!$P$8:$P$45</c:f>
              <c:numCache>
                <c:formatCode>_(* #,##0.00_);_(* \(#,##0.00\);_(* "-"??_);_(@_)</c:formatCode>
                <c:ptCount val="38"/>
                <c:pt idx="0">
                  <c:v>539493558.97000003</c:v>
                </c:pt>
                <c:pt idx="1">
                  <c:v>399396710.94999999</c:v>
                </c:pt>
                <c:pt idx="2">
                  <c:v>325487268.80000001</c:v>
                </c:pt>
                <c:pt idx="3">
                  <c:v>24373681.510000002</c:v>
                </c:pt>
                <c:pt idx="4">
                  <c:v>89018.96</c:v>
                </c:pt>
                <c:pt idx="5">
                  <c:v>55000</c:v>
                </c:pt>
                <c:pt idx="6">
                  <c:v>49391741.68</c:v>
                </c:pt>
                <c:pt idx="7">
                  <c:v>90078679.649999991</c:v>
                </c:pt>
                <c:pt idx="8">
                  <c:v>26187510.5</c:v>
                </c:pt>
                <c:pt idx="9">
                  <c:v>5821371.25</c:v>
                </c:pt>
                <c:pt idx="10">
                  <c:v>1037785</c:v>
                </c:pt>
                <c:pt idx="11" formatCode="0.00">
                  <c:v>1000000</c:v>
                </c:pt>
                <c:pt idx="12">
                  <c:v>33766895.079999998</c:v>
                </c:pt>
                <c:pt idx="13">
                  <c:v>7626209.21</c:v>
                </c:pt>
                <c:pt idx="14">
                  <c:v>9992544.0199999996</c:v>
                </c:pt>
                <c:pt idx="15">
                  <c:v>3021564.5799999996</c:v>
                </c:pt>
                <c:pt idx="16" formatCode="0.00">
                  <c:v>1624800.0099999998</c:v>
                </c:pt>
                <c:pt idx="17">
                  <c:v>22126402.620000001</c:v>
                </c:pt>
                <c:pt idx="18" formatCode="0.00">
                  <c:v>1229743.92</c:v>
                </c:pt>
                <c:pt idx="19" formatCode="0.00">
                  <c:v>868244</c:v>
                </c:pt>
                <c:pt idx="20" formatCode="0.00">
                  <c:v>1419358.0999999999</c:v>
                </c:pt>
                <c:pt idx="21" formatCode="0.00">
                  <c:v>182298.48</c:v>
                </c:pt>
                <c:pt idx="22" formatCode="0.00">
                  <c:v>463073.24</c:v>
                </c:pt>
                <c:pt idx="23" formatCode="0.00">
                  <c:v>246692.29</c:v>
                </c:pt>
                <c:pt idx="24" formatCode="0.00">
                  <c:v>9914691.1999999993</c:v>
                </c:pt>
                <c:pt idx="25" formatCode="0.00">
                  <c:v>7802301.3899999987</c:v>
                </c:pt>
                <c:pt idx="26">
                  <c:v>1747190.3800000001</c:v>
                </c:pt>
                <c:pt idx="27" formatCode="0.00">
                  <c:v>1747190.3800000001</c:v>
                </c:pt>
                <c:pt idx="28" formatCode="0.00">
                  <c:v>0</c:v>
                </c:pt>
                <c:pt idx="29">
                  <c:v>23355976.91</c:v>
                </c:pt>
                <c:pt idx="30" formatCode="0.00">
                  <c:v>11743553.49</c:v>
                </c:pt>
                <c:pt idx="31" formatCode="0.00">
                  <c:v>3276402.27</c:v>
                </c:pt>
                <c:pt idx="32" formatCode="0.00">
                  <c:v>51778.2</c:v>
                </c:pt>
                <c:pt idx="33" formatCode="0.00">
                  <c:v>0</c:v>
                </c:pt>
                <c:pt idx="34" formatCode="0.00">
                  <c:v>4500280.26</c:v>
                </c:pt>
                <c:pt idx="35" formatCode="0.00">
                  <c:v>2195924.21</c:v>
                </c:pt>
                <c:pt idx="36" formatCode="0.00">
                  <c:v>1044294.48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70" zoomScaleNormal="70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27079582.02</v>
      </c>
      <c r="E8" s="56">
        <v>44483088.409999996</v>
      </c>
      <c r="F8" s="16">
        <v>54065104.079999998</v>
      </c>
      <c r="G8" s="16">
        <v>76683086.689999998</v>
      </c>
      <c r="H8" s="16">
        <v>52257985.049999997</v>
      </c>
      <c r="I8" s="16">
        <v>58747771.619999997</v>
      </c>
      <c r="J8" s="16">
        <v>57949813.899999999</v>
      </c>
      <c r="K8" s="16">
        <v>58390702.43</v>
      </c>
      <c r="L8" s="16">
        <v>64068125.600000001</v>
      </c>
      <c r="M8" s="16">
        <v>45768299.170000002</v>
      </c>
      <c r="N8" s="16"/>
      <c r="O8" s="16"/>
      <c r="P8" s="16">
        <f>SUM(D8:O8)</f>
        <v>539493558.97000003</v>
      </c>
    </row>
    <row r="9" spans="1:16" s="21" customFormat="1" ht="60" x14ac:dyDescent="0.2">
      <c r="A9" s="18">
        <v>2.1</v>
      </c>
      <c r="B9" s="18" t="s">
        <v>403</v>
      </c>
      <c r="C9" s="19">
        <f t="shared" ref="C9:M9" si="0">SUM(C10:C14)</f>
        <v>503287205</v>
      </c>
      <c r="D9" s="19">
        <f t="shared" si="0"/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>SUM(H10:H14)</f>
        <v>35627066.200000003</v>
      </c>
      <c r="I9" s="19">
        <f t="shared" si="0"/>
        <v>39854325.239999995</v>
      </c>
      <c r="J9" s="19">
        <f t="shared" si="0"/>
        <v>41262313.799999997</v>
      </c>
      <c r="K9" s="19">
        <f t="shared" si="0"/>
        <v>39733695.729999997</v>
      </c>
      <c r="L9" s="19">
        <f t="shared" si="0"/>
        <v>55228692.760000005</v>
      </c>
      <c r="M9" s="19">
        <f t="shared" si="0"/>
        <v>31002229.399999999</v>
      </c>
      <c r="N9" s="20"/>
      <c r="O9" s="20"/>
      <c r="P9" s="20">
        <f>SUM(P10:P14)</f>
        <v>399396710.94999999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35098353.240000002</v>
      </c>
      <c r="K10" s="8">
        <v>34326729.93</v>
      </c>
      <c r="L10" s="8">
        <v>47402428.259999998</v>
      </c>
      <c r="M10" s="8">
        <v>26735897.710000001</v>
      </c>
      <c r="N10" s="8">
        <v>0</v>
      </c>
      <c r="O10" s="8">
        <v>0</v>
      </c>
      <c r="P10" s="16">
        <f>SUM(D10:O10)</f>
        <v>325487268.80000001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874314.26</v>
      </c>
      <c r="K11" s="8">
        <v>175000</v>
      </c>
      <c r="L11" s="8">
        <v>600364.84</v>
      </c>
      <c r="M11" s="8">
        <v>225000</v>
      </c>
      <c r="N11" s="8">
        <v>0</v>
      </c>
      <c r="O11" s="8">
        <v>0</v>
      </c>
      <c r="P11" s="16">
        <f t="shared" ref="P11:P45" si="1">SUM(D11:O11)</f>
        <v>24373681.510000002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18362.78</v>
      </c>
      <c r="M12" s="8">
        <v>20352.080000000002</v>
      </c>
      <c r="N12" s="8">
        <v>0</v>
      </c>
      <c r="O12" s="8">
        <v>0</v>
      </c>
      <c r="P12" s="16">
        <f t="shared" si="1"/>
        <v>89018.96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55000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5289646.3</v>
      </c>
      <c r="K14" s="8">
        <v>5231965.8</v>
      </c>
      <c r="L14" s="8">
        <v>7207536.8799999999</v>
      </c>
      <c r="M14" s="8">
        <v>4020979.61</v>
      </c>
      <c r="N14" s="8">
        <v>0</v>
      </c>
      <c r="O14" s="8">
        <v>0</v>
      </c>
      <c r="P14" s="16">
        <f t="shared" si="1"/>
        <v>49391741.68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I15" si="2">SUM(C16:C24)</f>
        <v>129089892</v>
      </c>
      <c r="D15" s="19">
        <f t="shared" si="2"/>
        <v>729995.64</v>
      </c>
      <c r="E15" s="19">
        <f t="shared" si="2"/>
        <v>6554315.1699999999</v>
      </c>
      <c r="F15" s="19">
        <f t="shared" si="2"/>
        <v>8789265.0999999996</v>
      </c>
      <c r="G15" s="19">
        <f t="shared" si="2"/>
        <v>10191995.77</v>
      </c>
      <c r="H15" s="19">
        <f t="shared" si="2"/>
        <v>11612650</v>
      </c>
      <c r="I15" s="19">
        <f>SUM(I16:I24)</f>
        <v>8919406.4000000004</v>
      </c>
      <c r="J15" s="19">
        <f>SUM(J16:J24)</f>
        <v>9278032.9200000018</v>
      </c>
      <c r="K15" s="19">
        <f>SUM(K16:K24)</f>
        <v>14687400.699999999</v>
      </c>
      <c r="L15" s="19">
        <f>SUM(L16:L24)</f>
        <v>7069021.2400000012</v>
      </c>
      <c r="M15" s="19">
        <f>SUM(M16:M24)</f>
        <v>12246596.709999999</v>
      </c>
      <c r="N15" s="20"/>
      <c r="O15" s="20"/>
      <c r="P15" s="20">
        <f>SUM(P16:P24)</f>
        <v>90078679.649999991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2315401.87</v>
      </c>
      <c r="K16" s="8">
        <v>3822539.32</v>
      </c>
      <c r="L16" s="8">
        <v>3192197.97</v>
      </c>
      <c r="M16" s="8">
        <v>4181989.27</v>
      </c>
      <c r="N16" s="8">
        <v>0</v>
      </c>
      <c r="O16" s="8">
        <v>0</v>
      </c>
      <c r="P16" s="14">
        <f t="shared" si="1"/>
        <v>26187510.5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177000</v>
      </c>
      <c r="G17" s="14">
        <v>801723.61</v>
      </c>
      <c r="H17" s="8">
        <v>460377</v>
      </c>
      <c r="I17" s="8">
        <v>537372</v>
      </c>
      <c r="J17" s="8">
        <v>1945585.72</v>
      </c>
      <c r="K17" s="8">
        <v>630993.67000000004</v>
      </c>
      <c r="L17" s="8">
        <v>689415.5</v>
      </c>
      <c r="M17" s="8">
        <v>578903.75</v>
      </c>
      <c r="P17" s="14">
        <f>SUM(D17:M17)</f>
        <v>5821371.25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215935</v>
      </c>
      <c r="K18" s="8">
        <v>57700</v>
      </c>
      <c r="L18" s="8">
        <v>0</v>
      </c>
      <c r="M18" s="8">
        <v>139600</v>
      </c>
      <c r="P18" s="14">
        <f>SUM(D18:M18)</f>
        <v>1037785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800000</v>
      </c>
      <c r="K19" s="8">
        <v>0</v>
      </c>
      <c r="L19" s="8">
        <v>0</v>
      </c>
      <c r="M19" s="8">
        <v>0</v>
      </c>
      <c r="P19" s="8">
        <f>SUM(D19:M19)</f>
        <v>1000000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1907413.05</v>
      </c>
      <c r="K20" s="8">
        <v>7075438.7999999998</v>
      </c>
      <c r="L20" s="8">
        <v>2657304.91</v>
      </c>
      <c r="M20" s="8">
        <v>3647199.17</v>
      </c>
      <c r="P20" s="14">
        <f>SUM(D20:M20)</f>
        <v>33766895.079999998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241951.77</v>
      </c>
      <c r="E21" s="14">
        <v>317031.65999999997</v>
      </c>
      <c r="F21" s="14">
        <v>287484.27</v>
      </c>
      <c r="G21" s="14">
        <v>249768.34</v>
      </c>
      <c r="H21" s="8">
        <v>2671223.17</v>
      </c>
      <c r="I21" s="8">
        <v>342639.65</v>
      </c>
      <c r="J21" s="8">
        <v>289560.75</v>
      </c>
      <c r="K21" s="8">
        <v>2651037.98</v>
      </c>
      <c r="L21" s="8">
        <v>290102.86</v>
      </c>
      <c r="M21" s="8">
        <v>285408.76</v>
      </c>
      <c r="O21" s="8">
        <v>0</v>
      </c>
      <c r="P21" s="14">
        <f t="shared" si="1"/>
        <v>7626209.21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943822.5</v>
      </c>
      <c r="K22" s="8">
        <v>0</v>
      </c>
      <c r="L22" s="8">
        <v>0</v>
      </c>
      <c r="M22" s="8">
        <v>3001601.66</v>
      </c>
      <c r="O22" s="8">
        <v>0</v>
      </c>
      <c r="P22" s="14">
        <f t="shared" si="1"/>
        <v>9992544.0199999996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90000</v>
      </c>
      <c r="F23" s="14">
        <v>135551.76999999999</v>
      </c>
      <c r="G23" s="14">
        <v>150888</v>
      </c>
      <c r="H23" s="8">
        <v>650065.23</v>
      </c>
      <c r="I23" s="8">
        <v>587489.11</v>
      </c>
      <c r="J23" s="8">
        <v>758857.63</v>
      </c>
      <c r="K23" s="8">
        <v>216379.74</v>
      </c>
      <c r="L23" s="8">
        <v>90000</v>
      </c>
      <c r="M23" s="8">
        <v>342333.1</v>
      </c>
      <c r="O23" s="8">
        <v>0</v>
      </c>
      <c r="P23" s="14">
        <f t="shared" si="1"/>
        <v>3021564.5799999996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101456.4</v>
      </c>
      <c r="K24" s="8">
        <v>233311.19</v>
      </c>
      <c r="L24" s="8">
        <v>150000</v>
      </c>
      <c r="M24" s="8">
        <v>69561</v>
      </c>
      <c r="P24" s="8">
        <f>SUM(D24:M24)</f>
        <v>1624800.0099999998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H25" si="3">SUM(D26:D33)</f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 t="shared" si="3"/>
        <v>1780479.97</v>
      </c>
      <c r="I25" s="19">
        <f>SUM(I26:I33)</f>
        <v>1641307.59</v>
      </c>
      <c r="J25" s="19">
        <f>SUM(J26:J33)</f>
        <v>6683820.6399999997</v>
      </c>
      <c r="K25" s="19">
        <f>SUM(K26:K33)</f>
        <v>1049102.1600000001</v>
      </c>
      <c r="L25" s="19">
        <f>SUM(L26:L33)</f>
        <v>23670.799999999999</v>
      </c>
      <c r="M25" s="19">
        <f>SUM(M26:M33)</f>
        <v>791298.71</v>
      </c>
      <c r="N25" s="20"/>
      <c r="O25" s="20"/>
      <c r="P25" s="20">
        <f t="shared" si="1"/>
        <v>22126402.620000001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60580</v>
      </c>
      <c r="K26" s="8">
        <v>210453.44</v>
      </c>
      <c r="L26" s="8">
        <v>0</v>
      </c>
      <c r="M26" s="8">
        <v>92024.22</v>
      </c>
      <c r="P26" s="8">
        <f>SUM(D26:M26)</f>
        <v>1229743.92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467044</v>
      </c>
      <c r="L27" s="8">
        <v>0</v>
      </c>
      <c r="M27" s="8">
        <v>0</v>
      </c>
      <c r="P27" s="8">
        <f>SUM(D27:M27)</f>
        <v>868244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826202.96</v>
      </c>
      <c r="K28" s="8">
        <v>1679.99</v>
      </c>
      <c r="L28" s="8">
        <v>0</v>
      </c>
      <c r="M28" s="8">
        <v>0</v>
      </c>
      <c r="P28" s="8">
        <f>SUM(D28:M28)</f>
        <v>1419358.0999999999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182298.48</v>
      </c>
      <c r="K29" s="8">
        <v>0</v>
      </c>
      <c r="L29" s="8">
        <v>0</v>
      </c>
      <c r="M29" s="8">
        <v>0</v>
      </c>
      <c r="O29" s="8">
        <v>0</v>
      </c>
      <c r="P29" s="8">
        <f t="shared" si="1"/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122250.07</v>
      </c>
      <c r="L30" s="8">
        <v>0</v>
      </c>
      <c r="M30" s="8">
        <v>33691.360000000001</v>
      </c>
      <c r="O30" s="8">
        <v>0</v>
      </c>
      <c r="P30" s="8">
        <f t="shared" si="1"/>
        <v>463073.24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40166.910000000003</v>
      </c>
      <c r="L31" s="8">
        <v>0</v>
      </c>
      <c r="M31" s="8">
        <v>4286.9399999999996</v>
      </c>
      <c r="O31" s="8">
        <v>0</v>
      </c>
      <c r="P31" s="8">
        <f t="shared" si="1"/>
        <v>246692.29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4800000</v>
      </c>
      <c r="K32" s="8">
        <v>9719</v>
      </c>
      <c r="L32" s="8">
        <v>0</v>
      </c>
      <c r="M32" s="8">
        <v>0</v>
      </c>
      <c r="O32" s="8">
        <v>0</v>
      </c>
      <c r="P32" s="8">
        <f t="shared" si="1"/>
        <v>9914691.1999999993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814739.2</v>
      </c>
      <c r="K33" s="8">
        <v>197788.75</v>
      </c>
      <c r="L33" s="8">
        <v>23670.799999999999</v>
      </c>
      <c r="M33" s="8">
        <v>661296.18999999994</v>
      </c>
      <c r="O33" s="8">
        <v>0</v>
      </c>
      <c r="P33" s="8">
        <f t="shared" si="1"/>
        <v>7802301.3899999987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M34" si="4">SUM(C35:C36)</f>
        <v>3300000</v>
      </c>
      <c r="D34" s="61">
        <f t="shared" si="4"/>
        <v>0</v>
      </c>
      <c r="E34" s="61">
        <f t="shared" si="4"/>
        <v>25000</v>
      </c>
      <c r="F34" s="61">
        <f t="shared" si="4"/>
        <v>158795.31</v>
      </c>
      <c r="G34" s="61">
        <f t="shared" si="4"/>
        <v>48571.42</v>
      </c>
      <c r="H34" s="61">
        <f t="shared" si="4"/>
        <v>55000</v>
      </c>
      <c r="I34" s="61">
        <f>SUM(I35:I36)</f>
        <v>353170.17</v>
      </c>
      <c r="J34" s="61">
        <f t="shared" si="4"/>
        <v>187482.16</v>
      </c>
      <c r="K34" s="61">
        <f t="shared" si="4"/>
        <v>511186.88</v>
      </c>
      <c r="L34" s="61">
        <f t="shared" si="4"/>
        <v>255224.59</v>
      </c>
      <c r="M34" s="61">
        <f t="shared" si="4"/>
        <v>152759.85</v>
      </c>
      <c r="N34" s="61"/>
      <c r="O34" s="61"/>
      <c r="P34" s="20">
        <f t="shared" si="1"/>
        <v>1747190.3800000001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187482.16</v>
      </c>
      <c r="K35" s="8">
        <v>511186.88</v>
      </c>
      <c r="L35" s="8">
        <v>255224.59</v>
      </c>
      <c r="M35" s="8">
        <v>152759.85</v>
      </c>
      <c r="O35" s="8">
        <v>0</v>
      </c>
      <c r="P35" s="8">
        <f t="shared" si="1"/>
        <v>1747190.3800000001</v>
      </c>
    </row>
    <row r="36" spans="1:21" s="30" customFormat="1" ht="71.2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5">SUM(D38:D45)</f>
        <v>0</v>
      </c>
      <c r="E37" s="61">
        <f t="shared" si="5"/>
        <v>1088333.56</v>
      </c>
      <c r="F37" s="61">
        <f t="shared" si="5"/>
        <v>3925087.75</v>
      </c>
      <c r="G37" s="61">
        <f t="shared" si="5"/>
        <v>2597455.48</v>
      </c>
      <c r="H37" s="61">
        <f t="shared" si="5"/>
        <v>3182788.88</v>
      </c>
      <c r="I37" s="61">
        <f>SUM(I38:I45)</f>
        <v>7979562.2199999997</v>
      </c>
      <c r="J37" s="61">
        <f>SUM(J38:J45)</f>
        <v>538164.38</v>
      </c>
      <c r="K37" s="61">
        <f>SUM(K38:K45)</f>
        <v>1732826.54</v>
      </c>
      <c r="L37" s="61">
        <f>SUM(L38:L45)</f>
        <v>736343.6</v>
      </c>
      <c r="M37" s="61">
        <f>SUM(M38:M45)</f>
        <v>1575414.5</v>
      </c>
      <c r="N37" s="61"/>
      <c r="O37" s="61"/>
      <c r="P37" s="20">
        <f t="shared" si="1"/>
        <v>23355976.91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6853233</v>
      </c>
      <c r="J38" s="8">
        <v>82093.899999999994</v>
      </c>
      <c r="K38" s="8">
        <v>168144.55</v>
      </c>
      <c r="L38" s="8">
        <v>0</v>
      </c>
      <c r="M38" s="8">
        <v>404007.29</v>
      </c>
      <c r="N38" s="8">
        <v>0</v>
      </c>
      <c r="O38" s="8">
        <v>0</v>
      </c>
      <c r="P38" s="8">
        <f t="shared" si="1"/>
        <v>11743553.49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76700.009999999995</v>
      </c>
      <c r="N39" s="8">
        <v>0</v>
      </c>
      <c r="O39" s="8">
        <v>0</v>
      </c>
      <c r="P39" s="8">
        <f t="shared" si="1"/>
        <v>3276402.27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8854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51778.2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386922</v>
      </c>
      <c r="K42" s="8">
        <v>1564681.99</v>
      </c>
      <c r="L42" s="8">
        <v>192599.6</v>
      </c>
      <c r="M42" s="8">
        <v>56215.199999999997</v>
      </c>
      <c r="N42" s="8">
        <v>0</v>
      </c>
      <c r="O42" s="8">
        <v>0</v>
      </c>
      <c r="P42" s="8">
        <f t="shared" si="1"/>
        <v>4500280.26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1038492</v>
      </c>
      <c r="N43" s="8">
        <v>0</v>
      </c>
      <c r="O43" s="8">
        <v>0</v>
      </c>
      <c r="P43" s="8">
        <f t="shared" si="1"/>
        <v>2195924.21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60294.48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1044294.48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543744</v>
      </c>
      <c r="M45" s="8">
        <v>0</v>
      </c>
      <c r="N45" s="8">
        <v>0</v>
      </c>
      <c r="O45" s="8">
        <v>0</v>
      </c>
      <c r="P45" s="8">
        <f t="shared" si="1"/>
        <v>543744</v>
      </c>
    </row>
    <row r="46" spans="1:21" s="21" customFormat="1" x14ac:dyDescent="0.2">
      <c r="A46" s="18">
        <v>2.7</v>
      </c>
      <c r="B46" s="18" t="s">
        <v>465</v>
      </c>
      <c r="C46" s="61">
        <f t="shared" ref="C46:M46" si="6">SUM(C47)</f>
        <v>0</v>
      </c>
      <c r="D46" s="61">
        <f t="shared" si="6"/>
        <v>0</v>
      </c>
      <c r="E46" s="61">
        <f t="shared" si="6"/>
        <v>1356935.43</v>
      </c>
      <c r="F46" s="61">
        <f t="shared" si="6"/>
        <v>0</v>
      </c>
      <c r="G46" s="61">
        <f t="shared" si="6"/>
        <v>0</v>
      </c>
      <c r="H46" s="61">
        <f t="shared" si="6"/>
        <v>0</v>
      </c>
      <c r="I46" s="61">
        <f t="shared" si="6"/>
        <v>0</v>
      </c>
      <c r="J46" s="61">
        <f>SUM(J47)</f>
        <v>0</v>
      </c>
      <c r="K46" s="61">
        <f t="shared" si="6"/>
        <v>676490.42</v>
      </c>
      <c r="L46" s="61">
        <f t="shared" si="6"/>
        <v>755172.61</v>
      </c>
      <c r="M46" s="61">
        <f t="shared" si="6"/>
        <v>0</v>
      </c>
      <c r="N46" s="61"/>
      <c r="O46" s="61"/>
      <c r="P46" s="20">
        <f>SUM(D46:O46)</f>
        <v>2788598.46</v>
      </c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676490.42</v>
      </c>
      <c r="L47" s="8">
        <v>755172.61</v>
      </c>
      <c r="M47" s="8">
        <v>0</v>
      </c>
      <c r="N47" s="8">
        <v>0</v>
      </c>
      <c r="O47" s="8">
        <v>0</v>
      </c>
      <c r="P47" s="14">
        <f t="shared" ref="P47" si="7">SUM(D47:O47)</f>
        <v>2788598.46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8">+D37+D34+D25+D15+D9+D46</f>
        <v>27079582.020000003</v>
      </c>
      <c r="E48" s="37">
        <f t="shared" si="8"/>
        <v>44483088.409999996</v>
      </c>
      <c r="F48" s="37">
        <f t="shared" si="8"/>
        <v>54065104.079999998</v>
      </c>
      <c r="G48" s="37">
        <f t="shared" si="8"/>
        <v>76683086.689999998</v>
      </c>
      <c r="H48" s="37">
        <f t="shared" si="8"/>
        <v>52257985.050000004</v>
      </c>
      <c r="I48" s="37">
        <f t="shared" si="8"/>
        <v>58747771.619999997</v>
      </c>
      <c r="J48" s="37">
        <f t="shared" si="8"/>
        <v>57949813.899999999</v>
      </c>
      <c r="K48" s="37">
        <f>+K37+K34+K25+K15+K9+K46</f>
        <v>58390702.43</v>
      </c>
      <c r="L48" s="37">
        <f>+L37+L34+L25+L15+L9+L47</f>
        <v>64068125.600000009</v>
      </c>
      <c r="M48" s="37">
        <f>+M37+M34+M25+M15+M9</f>
        <v>45768299.170000002</v>
      </c>
      <c r="N48" s="37"/>
      <c r="O48" s="37"/>
      <c r="P48" s="20">
        <f>+P9+P15+P25+P34+P37+P46</f>
        <v>539493558.97000003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I50" si="9">+H48-H8</f>
        <v>0</v>
      </c>
      <c r="I50" s="89">
        <f t="shared" si="9"/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Oct. 2023</vt:lpstr>
      <vt:lpstr>resumen objetale</vt:lpstr>
      <vt:lpstr>Gráfico1</vt:lpstr>
      <vt:lpstr>'Ingresos y Egresos Oct.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2023-11-01T18:01:11Z</dcterms:modified>
</cp:coreProperties>
</file>