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8880" windowWidth="5670" windowHeight="3135"/>
  </bookViews>
  <sheets>
    <sheet name="ADM TEMP SEPTIEMBRE 2017" sheetId="1" r:id="rId1"/>
    <sheet name="NOVEDADES" sheetId="2" r:id="rId2"/>
  </sheets>
  <externalReferences>
    <externalReference r:id="rId3"/>
  </externalReferences>
  <definedNames>
    <definedName name="_xlnm._FilterDatabase" localSheetId="0" hidden="1">'ADM TEMP SEPTIEMBRE 2017'!#REF!</definedName>
    <definedName name="_xlnm._FilterDatabase" localSheetId="1" hidden="1">NOVEDADES!$G$1:$G$135</definedName>
  </definedNames>
  <calcPr calcId="145621"/>
</workbook>
</file>

<file path=xl/calcChain.xml><?xml version="1.0" encoding="utf-8"?>
<calcChain xmlns="http://schemas.openxmlformats.org/spreadsheetml/2006/main">
  <c r="F6" i="2" l="1"/>
  <c r="G6" i="2"/>
  <c r="F11" i="2"/>
  <c r="G11" i="2"/>
  <c r="F12" i="2"/>
  <c r="G12" i="2"/>
  <c r="F13" i="2"/>
  <c r="G13" i="2"/>
  <c r="F18" i="2"/>
  <c r="G18" i="2"/>
  <c r="F23" i="2"/>
  <c r="G23" i="2"/>
  <c r="F24" i="2"/>
  <c r="G24" i="2"/>
  <c r="F25" i="2"/>
  <c r="G25" i="2"/>
  <c r="F30" i="2"/>
  <c r="G30" i="2"/>
  <c r="F35" i="2"/>
  <c r="G35" i="2"/>
  <c r="F40" i="2"/>
  <c r="G40" i="2"/>
  <c r="F45" i="2"/>
  <c r="G45" i="2"/>
  <c r="G46" i="2"/>
  <c r="F51" i="2"/>
  <c r="G51" i="2" s="1"/>
  <c r="F52" i="2"/>
  <c r="G52" i="2" s="1"/>
  <c r="F53" i="2"/>
  <c r="G53" i="2" s="1"/>
  <c r="F58" i="2"/>
  <c r="G58" i="2" s="1"/>
  <c r="F59" i="2"/>
  <c r="G59" i="2" s="1"/>
  <c r="F64" i="2"/>
  <c r="G64" i="2" s="1"/>
  <c r="F65" i="2"/>
  <c r="G65" i="2" s="1"/>
  <c r="E72" i="2"/>
  <c r="F72" i="2"/>
  <c r="G72" i="2"/>
  <c r="N74" i="2"/>
  <c r="F76" i="2"/>
</calcChain>
</file>

<file path=xl/sharedStrings.xml><?xml version="1.0" encoding="utf-8"?>
<sst xmlns="http://schemas.openxmlformats.org/spreadsheetml/2006/main" count="260" uniqueCount="138">
  <si>
    <t>Nombre</t>
  </si>
  <si>
    <t>Cargo</t>
  </si>
  <si>
    <t>Cedula</t>
  </si>
  <si>
    <t>Tarjeta</t>
  </si>
  <si>
    <t>Ingreso Bruto</t>
  </si>
  <si>
    <t>AFP</t>
  </si>
  <si>
    <t>ISR</t>
  </si>
  <si>
    <t>SFS</t>
  </si>
  <si>
    <t>Otros Desc.</t>
  </si>
  <si>
    <t>Total Desc.</t>
  </si>
  <si>
    <t>Neto</t>
  </si>
  <si>
    <t>RECTORIA</t>
  </si>
  <si>
    <t>YARICEL MATEO ROSARIO</t>
  </si>
  <si>
    <t>ASISTENTE</t>
  </si>
  <si>
    <t>00-402-2556929-8</t>
  </si>
  <si>
    <t xml:space="preserve">Subtotal </t>
  </si>
  <si>
    <t>DEPARTAMENTO DE DESARROLLO DE CONTENIDO</t>
  </si>
  <si>
    <t>ISBEL MARIE LIRIANO MADERA</t>
  </si>
  <si>
    <t>DISEÑADOR GRAFICO</t>
  </si>
  <si>
    <t>00-402-2597820-0</t>
  </si>
  <si>
    <t>OMAL ELÍAS ESCOTO VARGAS</t>
  </si>
  <si>
    <t>CAMARA Y EDICION</t>
  </si>
  <si>
    <t>00-402-2682547-5</t>
  </si>
  <si>
    <t>FELIPE DANERIS PEÑA DE LA ROSA</t>
  </si>
  <si>
    <t>CAMAROGRAFO AUDIOVISUALES Y P</t>
  </si>
  <si>
    <t>00-223-0125245-2</t>
  </si>
  <si>
    <t>DEPARTAMENTO DE RECURSOS HUMANOS</t>
  </si>
  <si>
    <t>KARLENNY BRITO MEJIA</t>
  </si>
  <si>
    <t>ENFERMERA</t>
  </si>
  <si>
    <t>00-001-1833490-3</t>
  </si>
  <si>
    <t>DEPARTAMENTO DE MERCADEO</t>
  </si>
  <si>
    <t>EDILY NOVAS DE RODRIGUEZ</t>
  </si>
  <si>
    <t>RECEPCIONISTA</t>
  </si>
  <si>
    <t>00-223-0151809-2</t>
  </si>
  <si>
    <t>ANABEL VALENTIN MEDINA</t>
  </si>
  <si>
    <t>00-402-2270520-0</t>
  </si>
  <si>
    <t>SULEYKA ELIZABETH CONSTANZA MENDEZ</t>
  </si>
  <si>
    <t>00-402-2832963-3</t>
  </si>
  <si>
    <t>DEPARTAMENTO DE COMUNICACIONES</t>
  </si>
  <si>
    <t>CHEILY IVONNE CRUZ RODRIGUEZ</t>
  </si>
  <si>
    <t>COORDINADORA DE EVENTOS</t>
  </si>
  <si>
    <t>00-223-0102202-0</t>
  </si>
  <si>
    <t>CENTRO DE EXCELENCIA EN MECATRÓNICA</t>
  </si>
  <si>
    <t>LUIS MIGUEL PEGUERO GUIRADO</t>
  </si>
  <si>
    <t>AUXILIAR</t>
  </si>
  <si>
    <t>00-402-2139867-6</t>
  </si>
  <si>
    <t>DEPARTAMENTO DE EXTENSION</t>
  </si>
  <si>
    <t>MERCEDES LAURA LOPEZ AMEZQUITA</t>
  </si>
  <si>
    <t>COORDINADOR (A)  DE PROYECTO</t>
  </si>
  <si>
    <t>00-001-1861628-3</t>
  </si>
  <si>
    <t>DEPARTAMENTO DE COMPRAS</t>
  </si>
  <si>
    <t>YOMAIRA FLORINDA TAVERAS ROSARIO</t>
  </si>
  <si>
    <t>ASISTENTE DE COMPRAS</t>
  </si>
  <si>
    <t>00-087-0019362-9</t>
  </si>
  <si>
    <t>NICAURY MARIA AGUASVIVAS VILLANUEVA</t>
  </si>
  <si>
    <t>00-223-0032821-2</t>
  </si>
  <si>
    <t>DEPARTAMENTO DE FINANZAS</t>
  </si>
  <si>
    <t>JOSE LUIS UPIA UBRI</t>
  </si>
  <si>
    <t>CAJERO (A)</t>
  </si>
  <si>
    <t>00-223-0066392-3</t>
  </si>
  <si>
    <t>JOSE MANUEL JIMENEZ MEJIA</t>
  </si>
  <si>
    <t>00-223-0171849-4</t>
  </si>
  <si>
    <t>CARLISTA ARREDONDO ARREDONDO</t>
  </si>
  <si>
    <t>00-223-0016868-3</t>
  </si>
  <si>
    <t>DEPARTAMENTO DE SERVICIOS GENERALES</t>
  </si>
  <si>
    <t>DIOGENES GUERREO PÉREZ</t>
  </si>
  <si>
    <t>JARDINERO (A)</t>
  </si>
  <si>
    <t>00-223-0112295-2</t>
  </si>
  <si>
    <t>CARMEN RAMIREZ DIAZ</t>
  </si>
  <si>
    <t>CONSERJE</t>
  </si>
  <si>
    <t>00-022-0011536-4</t>
  </si>
  <si>
    <t>DEPARTAMENTO DE TECNOLOGIA DE LA INFORMACION</t>
  </si>
  <si>
    <t>CARLOS ALBERTO CAMACHO COMPRES</t>
  </si>
  <si>
    <t>SOPORTE DE SISTEMAS OPERATIVO</t>
  </si>
  <si>
    <t>00-001-1835903-3</t>
  </si>
  <si>
    <t>MARCIA ALEXANDRA MONTILLA BALDAYAQU</t>
  </si>
  <si>
    <t>SOPORTE TECNICO</t>
  </si>
  <si>
    <t>00-226-0022625-6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</si>
  <si>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</si>
  <si>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</si>
  <si>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</si>
  <si>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</si>
  <si>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</si>
  <si>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</si>
  <si>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Seguridad Soc (RECO)</t>
  </si>
  <si>
    <t>500-02 - Impuesto Sobre la Renta</t>
  </si>
  <si>
    <t>49999998400 - Colector de Rentas Internas</t>
  </si>
  <si>
    <t>500-03 - Seguro de vida (INAVI)</t>
  </si>
  <si>
    <t>43014946200 - Instituto de Aux. y Vivienda</t>
  </si>
  <si>
    <t>510-02 - Seguro Familiar de Salud</t>
  </si>
  <si>
    <t>900-01 - Aporte Fondos de Pensiones</t>
  </si>
  <si>
    <t>900-02 - Aporte Seguro de Riesgo Laborales</t>
  </si>
  <si>
    <t>900-03 - Aporte Seguro Familiar de Salud</t>
  </si>
  <si>
    <t>CONCEPTO PAGO SUELDO 000018 - CONTRATADO EN SERVICIOS CORRESPONDIENTE AL MES SEPTIEMBRE 2017</t>
  </si>
  <si>
    <t>Capítulo: 0219</t>
  </si>
  <si>
    <t>SubCapitulo: 01</t>
  </si>
  <si>
    <t xml:space="preserve"> DAF: 01</t>
  </si>
  <si>
    <t xml:space="preserve"> UE: 0002</t>
  </si>
  <si>
    <t>Total General</t>
  </si>
  <si>
    <t>Sueldo Bruto</t>
  </si>
  <si>
    <t>Otros ing.</t>
  </si>
  <si>
    <t>Total ing.</t>
  </si>
  <si>
    <t xml:space="preserve">Total general: </t>
  </si>
  <si>
    <t>01/09/2017 - 1 -  - Normal -  - ITLA - Instituto Tecnologico de las Americas - Simulada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</si>
  <si>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</si>
  <si>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</si>
  <si>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</si>
  <si>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</si>
  <si>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</si>
  <si>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</si>
  <si>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</si>
  <si>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</si>
  <si>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</si>
  <si>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</si>
  <si>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</si>
  <si>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</si>
  <si>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</si>
  <si>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 xml:space="preserve">Firmas OPCIONALES, según aplique: </t>
  </si>
  <si>
    <t>Aprobado por:</t>
  </si>
  <si>
    <t>-----------------------------------------------------------------------------------------------------</t>
  </si>
  <si>
    <t>-----------------------------------------------------------------------------</t>
  </si>
  <si>
    <t>Responsable Advo. y Financiero de la Institución a la que está adscrita</t>
  </si>
  <si>
    <t>Responsable de la Institución a la que está adscrita</t>
  </si>
  <si>
    <t>SEPTIEMBRE</t>
  </si>
  <si>
    <t xml:space="preserve">AGOSTO </t>
  </si>
  <si>
    <t>NOVEDADES</t>
  </si>
  <si>
    <t>DEIVY JOSE FELIZ DE LA PAZ</t>
  </si>
  <si>
    <t>CHOFER</t>
  </si>
  <si>
    <t>00-226-0004640-7</t>
  </si>
  <si>
    <t>Estatus</t>
  </si>
  <si>
    <t>Desde</t>
  </si>
  <si>
    <t>Hasta</t>
  </si>
  <si>
    <t>INSTITUTO TECNOLOGICO DE LAS AMERICAS ITLA</t>
  </si>
  <si>
    <t>"Año del Desarrollo Agroforestal"</t>
  </si>
  <si>
    <t>PAGO SUELDOS: SEPTIEMBRE 2017: EMPLEADOS ADMINISTRATIVOS TEMPOREROS</t>
  </si>
  <si>
    <t>Temporero</t>
  </si>
  <si>
    <t>Ingreso Total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</si>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</sst>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i/>
      <sz val="14"/>
      <color rgb="FF0000CC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171" fontId="1" fillId="0" borderId="0" applyFont="0" applyFill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</cellStyleXfs>
  <cellXfs count="10">
    <xf numFmtId="0" fontId="0" fillId="0" borderId="0" xfId="0"/>
    <xf numFmtId="4" fontId="0" fillId="0" borderId="0" xfId="0" applyNumberFormat="1"/>
    <xf numFmtId="171" fontId="1" fillId="0" borderId="0" xfId="32" applyFont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14" fontId="0" fillId="0" borderId="0" xfId="0" applyNumberFormat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28576</xdr:rowOff>
    </xdr:from>
    <xdr:to>
      <xdr:col>0</xdr:col>
      <xdr:colOff>1524000</xdr:colOff>
      <xdr:row>2</xdr:row>
      <xdr:rowOff>44768</xdr:rowOff>
    </xdr:to>
    <xdr:pic>
      <xdr:nvPicPr>
        <xdr:cNvPr id="4" name="3 Imagen" descr="Resultado de imagen de LOGO IT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6"/>
          <a:ext cx="1362075" cy="49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MINAS%202017/NOMINA%20AGOSTO%202017/NOMINAS%20AGOSTO%20%202017/ADM%20TEMP%20AGOST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TEMP AGOSTO 2017"/>
    </sheetNames>
    <sheetDataSet>
      <sheetData sheetId="0">
        <row r="6">
          <cell r="A6" t="str">
            <v>DEIVY JOSE FELIZ DE LA PAZ</v>
          </cell>
          <cell r="B6" t="str">
            <v>CHOFER</v>
          </cell>
          <cell r="C6" t="str">
            <v>00-226-0004640-7</v>
          </cell>
          <cell r="D6">
            <v>650178</v>
          </cell>
          <cell r="E6">
            <v>25000</v>
          </cell>
        </row>
        <row r="7">
          <cell r="A7" t="str">
            <v>YARICEL MATEO ROSARIO</v>
          </cell>
          <cell r="B7" t="str">
            <v>ASISTENTE</v>
          </cell>
          <cell r="C7" t="str">
            <v>00-402-2556929-8</v>
          </cell>
          <cell r="D7">
            <v>1100072</v>
          </cell>
          <cell r="E7">
            <v>15000</v>
          </cell>
        </row>
        <row r="8">
          <cell r="A8" t="str">
            <v xml:space="preserve">Subtotal </v>
          </cell>
          <cell r="B8">
            <v>2</v>
          </cell>
          <cell r="E8">
            <v>40000</v>
          </cell>
        </row>
        <row r="11">
          <cell r="A11" t="str">
            <v>DEPARTAMENTO DE DESARROLLO DE CONTENIDO</v>
          </cell>
        </row>
        <row r="12">
          <cell r="A12" t="str">
            <v>ISBEL MARIE LIRIANO MADERA</v>
          </cell>
          <cell r="B12" t="str">
            <v>DISEÑADOR GRAFICO</v>
          </cell>
          <cell r="C12" t="str">
            <v>00-402-2597820-0</v>
          </cell>
          <cell r="D12">
            <v>665020</v>
          </cell>
          <cell r="E12">
            <v>20000</v>
          </cell>
        </row>
        <row r="13">
          <cell r="A13" t="str">
            <v>OMAL ELÍAS ESCOTO VARGAS</v>
          </cell>
          <cell r="B13" t="str">
            <v>CAMARA Y EDICION</v>
          </cell>
          <cell r="C13" t="str">
            <v>00-402-2682547-5</v>
          </cell>
          <cell r="D13">
            <v>665022</v>
          </cell>
          <cell r="E13">
            <v>25000</v>
          </cell>
        </row>
        <row r="14">
          <cell r="A14" t="str">
            <v>FELIPE DANERIS PEÑA DE LA ROSA</v>
          </cell>
          <cell r="B14" t="str">
            <v>CAMAROGRAFO AUDIOVISUALES Y P</v>
          </cell>
          <cell r="C14" t="str">
            <v>00-223-0125245-2</v>
          </cell>
          <cell r="D14">
            <v>665026</v>
          </cell>
          <cell r="E14">
            <v>25000</v>
          </cell>
        </row>
        <row r="15">
          <cell r="A15" t="str">
            <v xml:space="preserve">Subtotal </v>
          </cell>
          <cell r="B15">
            <v>3</v>
          </cell>
          <cell r="E15">
            <v>70000</v>
          </cell>
        </row>
        <row r="18">
          <cell r="A18" t="str">
            <v>DEPARTAMENTO DE RECURSOS HUMANOS</v>
          </cell>
        </row>
        <row r="19">
          <cell r="A19" t="str">
            <v>KARLENNY BRITO MEJIA</v>
          </cell>
          <cell r="B19" t="str">
            <v>ENFERMERA</v>
          </cell>
          <cell r="C19" t="str">
            <v>00-001-1833490-3</v>
          </cell>
          <cell r="D19">
            <v>965027</v>
          </cell>
          <cell r="E19">
            <v>18000</v>
          </cell>
        </row>
        <row r="20">
          <cell r="A20" t="str">
            <v xml:space="preserve">Subtotal </v>
          </cell>
          <cell r="B20">
            <v>1</v>
          </cell>
          <cell r="E20">
            <v>18000</v>
          </cell>
        </row>
        <row r="23">
          <cell r="A23" t="str">
            <v>DEPARTAMENTO DE MERCADEO</v>
          </cell>
        </row>
        <row r="24">
          <cell r="A24" t="str">
            <v>EDILY NOVAS DE RODRIGUEZ</v>
          </cell>
          <cell r="B24" t="str">
            <v>RECEPCIONISTA</v>
          </cell>
          <cell r="C24" t="str">
            <v>00-223-0151809-2</v>
          </cell>
          <cell r="D24">
            <v>680045</v>
          </cell>
          <cell r="E24">
            <v>15000</v>
          </cell>
        </row>
        <row r="25">
          <cell r="A25" t="str">
            <v>ANABEL VALENTIN MEDINA</v>
          </cell>
          <cell r="B25" t="str">
            <v>RECEPCIONISTA</v>
          </cell>
          <cell r="C25" t="str">
            <v>00-402-2270520-0</v>
          </cell>
          <cell r="D25">
            <v>680046</v>
          </cell>
          <cell r="E25">
            <v>15000</v>
          </cell>
        </row>
        <row r="26">
          <cell r="A26" t="str">
            <v>SULEYKA ELIZABETH CONSTANZA MENDEZ</v>
          </cell>
          <cell r="B26" t="str">
            <v>RECEPCIONISTA</v>
          </cell>
          <cell r="C26" t="str">
            <v>00-402-2832963-3</v>
          </cell>
          <cell r="D26">
            <v>680047</v>
          </cell>
          <cell r="E26">
            <v>15000</v>
          </cell>
        </row>
        <row r="27">
          <cell r="A27" t="str">
            <v xml:space="preserve">Subtotal </v>
          </cell>
          <cell r="B27">
            <v>3</v>
          </cell>
          <cell r="E27">
            <v>45000</v>
          </cell>
        </row>
        <row r="30">
          <cell r="A30" t="str">
            <v>DEPARTAMENTO DE COMUNICACIONES</v>
          </cell>
        </row>
        <row r="31">
          <cell r="A31" t="str">
            <v>CHEILY IVONNE CRUZ RODRIGUEZ</v>
          </cell>
          <cell r="B31" t="str">
            <v>COORDINADORA DE EVENTOS</v>
          </cell>
          <cell r="C31" t="str">
            <v>00-223-0102202-0</v>
          </cell>
          <cell r="D31">
            <v>785037</v>
          </cell>
          <cell r="E31">
            <v>60000</v>
          </cell>
        </row>
        <row r="32">
          <cell r="A32" t="str">
            <v xml:space="preserve">Subtotal </v>
          </cell>
          <cell r="B32">
            <v>1</v>
          </cell>
          <cell r="E32">
            <v>60000</v>
          </cell>
        </row>
        <row r="35">
          <cell r="A35" t="str">
            <v>CENTRO DE EXCELENCIA EN MECATRÓNICA</v>
          </cell>
        </row>
        <row r="36">
          <cell r="A36" t="str">
            <v>LUIS MIGUEL PEGUERO GUIRADO</v>
          </cell>
          <cell r="B36" t="str">
            <v>AUXILIAR</v>
          </cell>
          <cell r="C36" t="str">
            <v>00-402-2139867-6</v>
          </cell>
          <cell r="D36">
            <v>320042</v>
          </cell>
          <cell r="E36">
            <v>20000</v>
          </cell>
        </row>
        <row r="37">
          <cell r="A37" t="str">
            <v xml:space="preserve">Subtotal </v>
          </cell>
          <cell r="B37">
            <v>1</v>
          </cell>
          <cell r="E37">
            <v>20000</v>
          </cell>
        </row>
        <row r="40">
          <cell r="A40" t="str">
            <v>DEPARTAMENTO DE EXTENSION</v>
          </cell>
        </row>
        <row r="41">
          <cell r="A41" t="str">
            <v>MERCEDES LAURA LOPEZ AMEZQUITA</v>
          </cell>
          <cell r="B41" t="str">
            <v>COORDINADOR (A)  DE PROYECTO</v>
          </cell>
          <cell r="C41" t="str">
            <v>00-001-1861628-3</v>
          </cell>
          <cell r="D41">
            <v>365093</v>
          </cell>
          <cell r="E41">
            <v>36000</v>
          </cell>
        </row>
        <row r="42">
          <cell r="A42" t="str">
            <v xml:space="preserve">Subtotal </v>
          </cell>
          <cell r="B42">
            <v>1</v>
          </cell>
          <cell r="E42">
            <v>36000</v>
          </cell>
        </row>
        <row r="45">
          <cell r="A45" t="str">
            <v>DEPARTAMENTO DE COMPRAS</v>
          </cell>
        </row>
        <row r="46">
          <cell r="A46" t="str">
            <v>YOMAIRA FLORINDA TAVERAS ROSARIO</v>
          </cell>
          <cell r="B46" t="str">
            <v>ASISTENTE DE COMPRAS</v>
          </cell>
          <cell r="C46" t="str">
            <v>00-087-0019362-9</v>
          </cell>
          <cell r="D46">
            <v>530019</v>
          </cell>
          <cell r="E46">
            <v>23000</v>
          </cell>
        </row>
        <row r="47">
          <cell r="A47" t="str">
            <v xml:space="preserve">Subtotal </v>
          </cell>
          <cell r="B47">
            <v>1</v>
          </cell>
          <cell r="E47">
            <v>23000</v>
          </cell>
        </row>
        <row r="50">
          <cell r="A50" t="str">
            <v>DEPARTAMENTO DE FINANZAS</v>
          </cell>
        </row>
        <row r="51">
          <cell r="A51" t="str">
            <v>JOSE LUIS UPIA UBRI</v>
          </cell>
          <cell r="B51" t="str">
            <v>CAJERO (A)</v>
          </cell>
          <cell r="C51" t="str">
            <v>00-223-0066392-3</v>
          </cell>
          <cell r="D51">
            <v>545029</v>
          </cell>
          <cell r="E51">
            <v>15000</v>
          </cell>
        </row>
        <row r="52">
          <cell r="A52" t="str">
            <v>JOSE MANUEL JIMENEZ MEJIA</v>
          </cell>
          <cell r="B52" t="str">
            <v>CAJERO (A)</v>
          </cell>
          <cell r="C52" t="str">
            <v>00-223-0171849-4</v>
          </cell>
          <cell r="D52">
            <v>545030</v>
          </cell>
          <cell r="E52">
            <v>15000</v>
          </cell>
        </row>
        <row r="53">
          <cell r="A53" t="str">
            <v>CARLISTA ARREDONDO ARREDONDO</v>
          </cell>
          <cell r="B53" t="str">
            <v>CAJERO (A)</v>
          </cell>
          <cell r="C53" t="str">
            <v>00-223-0016868-3</v>
          </cell>
          <cell r="D53">
            <v>545031</v>
          </cell>
          <cell r="E53">
            <v>15000</v>
          </cell>
        </row>
        <row r="54">
          <cell r="A54" t="str">
            <v xml:space="preserve">Subtotal </v>
          </cell>
          <cell r="B54">
            <v>3</v>
          </cell>
          <cell r="E54">
            <v>45000</v>
          </cell>
        </row>
        <row r="57">
          <cell r="A57" t="str">
            <v>DEPARTAMENTO DE SERVICIOS GENERALES</v>
          </cell>
        </row>
        <row r="58">
          <cell r="A58" t="str">
            <v>DIOGENES GUERREO PÉREZ</v>
          </cell>
          <cell r="B58" t="str">
            <v>JARDINERO (A)</v>
          </cell>
          <cell r="C58" t="str">
            <v>00-223-0112295-2</v>
          </cell>
          <cell r="D58">
            <v>560062</v>
          </cell>
          <cell r="E58">
            <v>10000</v>
          </cell>
        </row>
        <row r="59">
          <cell r="A59" t="str">
            <v>CARMEN RAMIREZ DIAZ</v>
          </cell>
          <cell r="B59" t="str">
            <v>CONSERJE</v>
          </cell>
          <cell r="C59" t="str">
            <v>00-022-0011536-4</v>
          </cell>
          <cell r="D59">
            <v>560063</v>
          </cell>
          <cell r="E59">
            <v>10000</v>
          </cell>
        </row>
        <row r="60">
          <cell r="A60" t="str">
            <v xml:space="preserve">Subtotal </v>
          </cell>
          <cell r="B60">
            <v>2</v>
          </cell>
          <cell r="E60">
            <v>20000</v>
          </cell>
        </row>
        <row r="63">
          <cell r="A63" t="str">
            <v>DEPARTAMENTO DE TECNOLOGIA DE LA INFORMACION</v>
          </cell>
        </row>
        <row r="64">
          <cell r="A64" t="str">
            <v>CARLOS ALBERTO CAMACHO COMPRES</v>
          </cell>
          <cell r="B64" t="str">
            <v>SOPORTE DE SISTEMAS OPERATIVO</v>
          </cell>
          <cell r="C64" t="str">
            <v>00-001-1835903-3</v>
          </cell>
          <cell r="D64">
            <v>1010043</v>
          </cell>
          <cell r="E64">
            <v>25000</v>
          </cell>
        </row>
        <row r="65">
          <cell r="A65" t="str">
            <v>MARCIA ALEXANDRA MONTILLA BALDAYAQU</v>
          </cell>
          <cell r="B65" t="str">
            <v>SOPORTE TECNICO</v>
          </cell>
          <cell r="C65" t="str">
            <v>00-226-0022625-6</v>
          </cell>
          <cell r="D65">
            <v>1010045</v>
          </cell>
          <cell r="E65">
            <v>15000</v>
          </cell>
        </row>
        <row r="66">
          <cell r="A66" t="str">
            <v xml:space="preserve">Subtotal </v>
          </cell>
          <cell r="B66">
            <v>2</v>
          </cell>
          <cell r="E66">
            <v>40000</v>
          </cell>
        </row>
        <row r="68">
          <cell r="A68" t="str">
            <v xml:space="preserve">Total por Programacion: </v>
          </cell>
          <cell r="B68">
            <v>20</v>
          </cell>
          <cell r="E68">
            <v>417000</v>
          </cell>
        </row>
        <row r="72">
          <cell r="A72" t="str">
            <v>Concepto</v>
          </cell>
          <cell r="B72" t="str">
            <v>Codigo SIGEF</v>
          </cell>
          <cell r="C72" t="str">
            <v>Beneficiario</v>
          </cell>
          <cell r="D72" t="str">
            <v>Monto</v>
          </cell>
        </row>
        <row r="73">
          <cell r="A73" t="str">
            <v>500-01 - AFP</v>
          </cell>
          <cell r="B73">
            <v>2003</v>
          </cell>
          <cell r="C73" t="str">
            <v>43014945400 - Tesoreria Seguridad Soc (RECO)</v>
          </cell>
          <cell r="D73">
            <v>11967.9</v>
          </cell>
        </row>
        <row r="74">
          <cell r="A74" t="str">
            <v>500-02 - Impuesto Sobre la Renta</v>
          </cell>
          <cell r="B74">
            <v>2001</v>
          </cell>
          <cell r="C74" t="str">
            <v>49999998400 - Colector de Rentas Internas</v>
          </cell>
          <cell r="D74">
            <v>3486.68</v>
          </cell>
        </row>
        <row r="75">
          <cell r="A75" t="str">
            <v>500-03 - Seguro de vida (INAVI)</v>
          </cell>
          <cell r="B75">
            <v>3004</v>
          </cell>
          <cell r="C75" t="str">
            <v>43014946200 - Instituto de Aux. y Vivienda</v>
          </cell>
          <cell r="D75">
            <v>500</v>
          </cell>
        </row>
        <row r="76">
          <cell r="A76" t="str">
            <v>510-02 - Seguro Familiar de Salud</v>
          </cell>
          <cell r="B76">
            <v>3007</v>
          </cell>
          <cell r="C76" t="str">
            <v>43014945400 - Tesoreria Seguridad Soc (RECO)</v>
          </cell>
          <cell r="D76">
            <v>12676.8</v>
          </cell>
        </row>
        <row r="77">
          <cell r="A77" t="str">
            <v>900-01 - Aporte Fondos de Pensiones</v>
          </cell>
          <cell r="D77">
            <v>29607</v>
          </cell>
        </row>
        <row r="78">
          <cell r="A78" t="str">
            <v>900-02 - Aporte Seguro de Riesgo Laborales</v>
          </cell>
          <cell r="D78">
            <v>4617.8</v>
          </cell>
        </row>
        <row r="79">
          <cell r="A79" t="str">
            <v>900-03 - Aporte Seguro Familiar de Salud</v>
          </cell>
          <cell r="D79">
            <v>29565.3</v>
          </cell>
        </row>
        <row r="83">
          <cell r="A83" t="str">
            <v>CONCEPTO PAGO SUELDO 000018 - CONTRATADO EN SERVICIOS CORRESPONDIENTE AL MES AGOSTO 2017</v>
          </cell>
          <cell r="B83" t="str">
            <v>Capítulo: 0219</v>
          </cell>
          <cell r="C83" t="str">
            <v>SubCapitulo: 01</v>
          </cell>
          <cell r="D83" t="str">
            <v xml:space="preserve"> DAF: 01</v>
          </cell>
          <cell r="E83" t="str">
            <v xml:space="preserve"> UE: 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46" workbookViewId="0">
      <selection activeCell="A5" sqref="A5"/>
    </sheetView>
  </sheetViews>
  <sheetFormatPr baseColWidth="10" defaultRowHeight="15" x14ac:dyDescent="0.25"/>
  <cols>
    <col min="1" max="1" width="31" customWidth="1"/>
    <col min="2" max="2" width="20" customWidth="1"/>
    <col min="3" max="3" width="14" style="7" customWidth="1"/>
    <col min="4" max="4" width="12.7109375" customWidth="1"/>
    <col min="5" max="5" width="11.85546875" customWidth="1"/>
  </cols>
  <sheetData>
    <row r="1" spans="1:13" ht="18.75" x14ac:dyDescent="0.3">
      <c r="A1" s="4" t="s">
        <v>132</v>
      </c>
      <c r="B1" s="4"/>
      <c r="C1" s="4"/>
      <c r="D1" s="4"/>
      <c r="E1" s="4"/>
      <c r="F1" s="4"/>
      <c r="G1" s="4"/>
      <c r="H1" s="4"/>
    </row>
    <row r="2" spans="1:13" ht="18.75" x14ac:dyDescent="0.3">
      <c r="A2" s="5" t="s">
        <v>133</v>
      </c>
      <c r="B2" s="5"/>
      <c r="C2" s="5"/>
      <c r="D2" s="5"/>
      <c r="E2" s="5"/>
      <c r="F2" s="5"/>
      <c r="G2" s="5"/>
      <c r="H2" s="5"/>
    </row>
    <row r="3" spans="1:13" s="3" customFormat="1" ht="18.75" x14ac:dyDescent="0.3">
      <c r="A3" s="4" t="s">
        <v>134</v>
      </c>
      <c r="B3" s="4"/>
      <c r="C3" s="4"/>
      <c r="D3" s="4"/>
      <c r="E3" s="4"/>
      <c r="F3" s="4"/>
      <c r="G3" s="4"/>
      <c r="H3" s="4"/>
    </row>
    <row r="4" spans="1:13" s="3" customFormat="1" ht="18.75" x14ac:dyDescent="0.3">
      <c r="A4" s="6"/>
      <c r="B4" s="6"/>
      <c r="C4" s="6"/>
      <c r="D4" s="6"/>
      <c r="E4" s="6"/>
      <c r="F4" s="6"/>
      <c r="G4" s="6"/>
      <c r="H4" s="6"/>
    </row>
    <row r="5" spans="1:13" s="3" customFormat="1" x14ac:dyDescent="0.25">
      <c r="A5" s="3" t="s">
        <v>0</v>
      </c>
      <c r="B5" s="3" t="s">
        <v>137</v>
      </c>
      <c r="C5" s="8" t="s">
        <v>129</v>
      </c>
      <c r="D5" s="3" t="s">
        <v>130</v>
      </c>
      <c r="E5" s="3" t="s">
        <v>131</v>
      </c>
      <c r="F5" s="3" t="s">
        <v>4</v>
      </c>
      <c r="G5" s="3" t="s">
        <v>136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</row>
    <row r="7" spans="1:13" x14ac:dyDescent="0.25">
      <c r="A7" t="s">
        <v>11</v>
      </c>
    </row>
    <row r="8" spans="1:13" x14ac:dyDescent="0.25">
      <c r="A8" t="s">
        <v>12</v>
      </c>
      <c r="B8" t="s">
        <v>13</v>
      </c>
      <c r="C8" s="7" t="s">
        <v>135</v>
      </c>
      <c r="D8" s="9">
        <v>42858</v>
      </c>
      <c r="E8" s="9">
        <v>43042</v>
      </c>
      <c r="F8" s="1">
        <v>15000</v>
      </c>
      <c r="G8" s="1">
        <v>15000</v>
      </c>
      <c r="H8">
        <v>430.5</v>
      </c>
      <c r="I8">
        <v>0</v>
      </c>
      <c r="J8">
        <v>456</v>
      </c>
      <c r="K8">
        <v>25</v>
      </c>
      <c r="L8">
        <v>911.5</v>
      </c>
      <c r="M8" s="1">
        <v>14088.5</v>
      </c>
    </row>
    <row r="9" spans="1:13" x14ac:dyDescent="0.25">
      <c r="A9" t="s">
        <v>15</v>
      </c>
      <c r="B9">
        <v>1</v>
      </c>
      <c r="F9" s="1">
        <v>15000</v>
      </c>
      <c r="G9" s="1">
        <v>15000</v>
      </c>
      <c r="H9">
        <v>430.5</v>
      </c>
      <c r="I9">
        <v>0</v>
      </c>
      <c r="J9">
        <v>456</v>
      </c>
      <c r="K9">
        <v>25</v>
      </c>
      <c r="L9">
        <v>911.5</v>
      </c>
      <c r="M9" s="1">
        <v>14088.5</v>
      </c>
    </row>
    <row r="12" spans="1:13" s="3" customFormat="1" x14ac:dyDescent="0.25">
      <c r="A12" s="3" t="s">
        <v>16</v>
      </c>
      <c r="C12" s="8"/>
    </row>
    <row r="13" spans="1:13" x14ac:dyDescent="0.25">
      <c r="A13" t="s">
        <v>17</v>
      </c>
      <c r="B13" t="s">
        <v>18</v>
      </c>
      <c r="C13" s="7" t="s">
        <v>135</v>
      </c>
      <c r="D13" s="9">
        <v>42828</v>
      </c>
      <c r="E13" s="9">
        <v>43011</v>
      </c>
      <c r="F13" s="1">
        <v>20000</v>
      </c>
      <c r="G13" s="1">
        <v>20000</v>
      </c>
      <c r="H13">
        <v>574</v>
      </c>
      <c r="I13">
        <v>0</v>
      </c>
      <c r="J13">
        <v>608</v>
      </c>
      <c r="K13">
        <v>25</v>
      </c>
      <c r="L13" s="1">
        <v>1207</v>
      </c>
      <c r="M13" s="1">
        <v>18793</v>
      </c>
    </row>
    <row r="14" spans="1:13" x14ac:dyDescent="0.25">
      <c r="A14" t="s">
        <v>20</v>
      </c>
      <c r="B14" t="s">
        <v>21</v>
      </c>
      <c r="C14" s="7" t="s">
        <v>135</v>
      </c>
      <c r="D14" s="9">
        <v>42863</v>
      </c>
      <c r="E14" s="9">
        <v>43047</v>
      </c>
      <c r="F14" s="1">
        <v>25000</v>
      </c>
      <c r="G14" s="1">
        <v>25000</v>
      </c>
      <c r="H14">
        <v>717.5</v>
      </c>
      <c r="I14">
        <v>0</v>
      </c>
      <c r="J14">
        <v>760</v>
      </c>
      <c r="K14">
        <v>25</v>
      </c>
      <c r="L14" s="1">
        <v>1502.5</v>
      </c>
      <c r="M14" s="1">
        <v>23497.5</v>
      </c>
    </row>
    <row r="15" spans="1:13" x14ac:dyDescent="0.25">
      <c r="A15" t="s">
        <v>23</v>
      </c>
      <c r="B15" t="s">
        <v>24</v>
      </c>
      <c r="C15" s="7" t="s">
        <v>135</v>
      </c>
      <c r="D15" s="9">
        <v>42863</v>
      </c>
      <c r="E15" s="9">
        <v>43047</v>
      </c>
      <c r="F15" s="1">
        <v>25000</v>
      </c>
      <c r="G15" s="1">
        <v>25000</v>
      </c>
      <c r="H15">
        <v>717.5</v>
      </c>
      <c r="I15">
        <v>0</v>
      </c>
      <c r="J15">
        <v>760</v>
      </c>
      <c r="K15">
        <v>25</v>
      </c>
      <c r="L15" s="1">
        <v>1502.5</v>
      </c>
      <c r="M15" s="1">
        <v>23497.5</v>
      </c>
    </row>
    <row r="16" spans="1:13" x14ac:dyDescent="0.25">
      <c r="A16" t="s">
        <v>15</v>
      </c>
      <c r="B16">
        <v>3</v>
      </c>
      <c r="F16" s="1">
        <v>70000</v>
      </c>
      <c r="G16" s="1">
        <v>70000</v>
      </c>
      <c r="H16" s="1">
        <v>2009</v>
      </c>
      <c r="I16">
        <v>0</v>
      </c>
      <c r="J16" s="1">
        <v>2128</v>
      </c>
      <c r="K16">
        <v>75</v>
      </c>
      <c r="L16" s="1">
        <v>4212</v>
      </c>
      <c r="M16" s="1">
        <v>65788</v>
      </c>
    </row>
    <row r="19" spans="1:13" s="3" customFormat="1" x14ac:dyDescent="0.25">
      <c r="A19" s="3" t="s">
        <v>26</v>
      </c>
      <c r="C19" s="8"/>
    </row>
    <row r="20" spans="1:13" x14ac:dyDescent="0.25">
      <c r="A20" t="s">
        <v>27</v>
      </c>
      <c r="B20" t="s">
        <v>28</v>
      </c>
      <c r="C20" s="7" t="s">
        <v>135</v>
      </c>
      <c r="D20" s="9">
        <v>42892</v>
      </c>
      <c r="E20" s="9">
        <v>43075</v>
      </c>
      <c r="F20" s="1">
        <v>18000</v>
      </c>
      <c r="G20" s="1">
        <v>18000</v>
      </c>
      <c r="H20">
        <v>516.6</v>
      </c>
      <c r="I20">
        <v>0</v>
      </c>
      <c r="J20">
        <v>547.20000000000005</v>
      </c>
      <c r="K20">
        <v>25</v>
      </c>
      <c r="L20" s="1">
        <v>1088.8</v>
      </c>
      <c r="M20" s="1">
        <v>16911.2</v>
      </c>
    </row>
    <row r="21" spans="1:13" x14ac:dyDescent="0.25">
      <c r="A21" t="s">
        <v>15</v>
      </c>
      <c r="B21">
        <v>1</v>
      </c>
      <c r="F21" s="1">
        <v>18000</v>
      </c>
      <c r="G21" s="1">
        <v>18000</v>
      </c>
      <c r="H21">
        <v>516.6</v>
      </c>
      <c r="I21">
        <v>0</v>
      </c>
      <c r="J21">
        <v>547.20000000000005</v>
      </c>
      <c r="K21">
        <v>25</v>
      </c>
      <c r="L21" s="1">
        <v>1088.8</v>
      </c>
      <c r="M21" s="1">
        <v>16911.2</v>
      </c>
    </row>
    <row r="24" spans="1:13" s="3" customFormat="1" x14ac:dyDescent="0.25">
      <c r="A24" s="3" t="s">
        <v>30</v>
      </c>
      <c r="C24" s="8"/>
    </row>
    <row r="25" spans="1:13" x14ac:dyDescent="0.25">
      <c r="A25" t="s">
        <v>31</v>
      </c>
      <c r="B25" t="s">
        <v>32</v>
      </c>
      <c r="C25" s="7" t="s">
        <v>135</v>
      </c>
      <c r="D25" s="9">
        <v>42858</v>
      </c>
      <c r="E25" s="9">
        <v>43042</v>
      </c>
      <c r="F25" s="1">
        <v>15000</v>
      </c>
      <c r="G25" s="1">
        <v>15000</v>
      </c>
      <c r="H25">
        <v>430.5</v>
      </c>
      <c r="I25">
        <v>0</v>
      </c>
      <c r="J25">
        <v>456</v>
      </c>
      <c r="K25">
        <v>25</v>
      </c>
      <c r="L25">
        <v>911.5</v>
      </c>
      <c r="M25" s="1">
        <v>14088.5</v>
      </c>
    </row>
    <row r="26" spans="1:13" x14ac:dyDescent="0.25">
      <c r="A26" t="s">
        <v>34</v>
      </c>
      <c r="B26" t="s">
        <v>32</v>
      </c>
      <c r="C26" s="7" t="s">
        <v>135</v>
      </c>
      <c r="D26" s="9">
        <v>42887</v>
      </c>
      <c r="E26" s="9">
        <v>43070</v>
      </c>
      <c r="F26" s="1">
        <v>15000</v>
      </c>
      <c r="G26" s="1">
        <v>15000</v>
      </c>
      <c r="H26">
        <v>430.5</v>
      </c>
      <c r="I26">
        <v>0</v>
      </c>
      <c r="J26">
        <v>456</v>
      </c>
      <c r="K26">
        <v>25</v>
      </c>
      <c r="L26">
        <v>911.5</v>
      </c>
      <c r="M26" s="1">
        <v>14088.5</v>
      </c>
    </row>
    <row r="27" spans="1:13" x14ac:dyDescent="0.25">
      <c r="A27" t="s">
        <v>36</v>
      </c>
      <c r="B27" t="s">
        <v>32</v>
      </c>
      <c r="C27" s="7" t="s">
        <v>135</v>
      </c>
      <c r="D27" s="9">
        <v>42887</v>
      </c>
      <c r="E27" s="9">
        <v>43070</v>
      </c>
      <c r="F27" s="1">
        <v>15000</v>
      </c>
      <c r="G27" s="1">
        <v>15000</v>
      </c>
      <c r="H27">
        <v>430.5</v>
      </c>
      <c r="I27">
        <v>0</v>
      </c>
      <c r="J27">
        <v>456</v>
      </c>
      <c r="K27">
        <v>25</v>
      </c>
      <c r="L27">
        <v>911.5</v>
      </c>
      <c r="M27" s="1">
        <v>14088.5</v>
      </c>
    </row>
    <row r="28" spans="1:13" x14ac:dyDescent="0.25">
      <c r="A28" t="s">
        <v>15</v>
      </c>
      <c r="B28">
        <v>3</v>
      </c>
      <c r="F28" s="1">
        <v>45000</v>
      </c>
      <c r="G28" s="1">
        <v>45000</v>
      </c>
      <c r="H28" s="1">
        <v>1291.5</v>
      </c>
      <c r="I28">
        <v>0</v>
      </c>
      <c r="J28" s="1">
        <v>1368</v>
      </c>
      <c r="K28">
        <v>75</v>
      </c>
      <c r="L28" s="1">
        <v>2734.5</v>
      </c>
      <c r="M28" s="1">
        <v>42265.5</v>
      </c>
    </row>
    <row r="31" spans="1:13" s="3" customFormat="1" x14ac:dyDescent="0.25">
      <c r="A31" s="3" t="s">
        <v>38</v>
      </c>
      <c r="C31" s="8"/>
    </row>
    <row r="32" spans="1:13" x14ac:dyDescent="0.25">
      <c r="A32" t="s">
        <v>39</v>
      </c>
      <c r="B32" t="s">
        <v>40</v>
      </c>
      <c r="C32" s="7" t="s">
        <v>135</v>
      </c>
      <c r="D32" s="9">
        <v>42863</v>
      </c>
      <c r="E32" s="9">
        <v>43047</v>
      </c>
      <c r="F32" s="1">
        <v>60000</v>
      </c>
      <c r="G32" s="1">
        <v>60000</v>
      </c>
      <c r="H32" s="1">
        <v>1722</v>
      </c>
      <c r="I32" s="1">
        <v>3486.68</v>
      </c>
      <c r="J32" s="1">
        <v>1824</v>
      </c>
      <c r="K32">
        <v>25</v>
      </c>
      <c r="L32" s="1">
        <v>7057.68</v>
      </c>
      <c r="M32" s="1">
        <v>52942.32</v>
      </c>
    </row>
    <row r="33" spans="1:13" x14ac:dyDescent="0.25">
      <c r="A33" t="s">
        <v>15</v>
      </c>
      <c r="B33">
        <v>1</v>
      </c>
      <c r="F33" s="1">
        <v>60000</v>
      </c>
      <c r="G33" s="1">
        <v>60000</v>
      </c>
      <c r="H33" s="1">
        <v>1722</v>
      </c>
      <c r="I33" s="1">
        <v>3486.68</v>
      </c>
      <c r="J33" s="1">
        <v>1824</v>
      </c>
      <c r="K33">
        <v>25</v>
      </c>
      <c r="L33" s="1">
        <v>7057.68</v>
      </c>
      <c r="M33" s="1">
        <v>52942.32</v>
      </c>
    </row>
    <row r="36" spans="1:13" s="3" customFormat="1" x14ac:dyDescent="0.25">
      <c r="A36" s="3" t="s">
        <v>42</v>
      </c>
      <c r="C36" s="8"/>
    </row>
    <row r="37" spans="1:13" x14ac:dyDescent="0.25">
      <c r="A37" t="s">
        <v>43</v>
      </c>
      <c r="B37" t="s">
        <v>44</v>
      </c>
      <c r="C37" s="7" t="s">
        <v>135</v>
      </c>
      <c r="D37" s="9">
        <v>42887</v>
      </c>
      <c r="E37" s="9">
        <v>43070</v>
      </c>
      <c r="F37" s="1">
        <v>20000</v>
      </c>
      <c r="G37" s="1">
        <v>20000</v>
      </c>
      <c r="H37">
        <v>574</v>
      </c>
      <c r="I37">
        <v>0</v>
      </c>
      <c r="J37">
        <v>608</v>
      </c>
      <c r="K37">
        <v>25</v>
      </c>
      <c r="L37" s="1">
        <v>1207</v>
      </c>
      <c r="M37" s="1">
        <v>18793</v>
      </c>
    </row>
    <row r="38" spans="1:13" x14ac:dyDescent="0.25">
      <c r="A38" t="s">
        <v>15</v>
      </c>
      <c r="B38">
        <v>1</v>
      </c>
      <c r="F38" s="1">
        <v>20000</v>
      </c>
      <c r="G38" s="1">
        <v>20000</v>
      </c>
      <c r="H38">
        <v>574</v>
      </c>
      <c r="I38">
        <v>0</v>
      </c>
      <c r="J38">
        <v>608</v>
      </c>
      <c r="K38">
        <v>25</v>
      </c>
      <c r="L38" s="1">
        <v>1207</v>
      </c>
      <c r="M38" s="1">
        <v>18793</v>
      </c>
    </row>
    <row r="41" spans="1:13" s="3" customFormat="1" x14ac:dyDescent="0.25">
      <c r="A41" s="3" t="s">
        <v>46</v>
      </c>
      <c r="C41" s="8"/>
    </row>
    <row r="42" spans="1:13" x14ac:dyDescent="0.25">
      <c r="A42" t="s">
        <v>47</v>
      </c>
      <c r="B42" t="s">
        <v>48</v>
      </c>
      <c r="C42" s="7" t="s">
        <v>135</v>
      </c>
      <c r="D42" s="9">
        <v>42887</v>
      </c>
      <c r="E42" s="9">
        <v>43070</v>
      </c>
      <c r="F42" s="1">
        <v>36000</v>
      </c>
      <c r="G42" s="1">
        <v>36000</v>
      </c>
      <c r="H42" s="1">
        <v>1033.2</v>
      </c>
      <c r="I42">
        <v>0</v>
      </c>
      <c r="J42" s="1">
        <v>1094.4000000000001</v>
      </c>
      <c r="K42">
        <v>25</v>
      </c>
      <c r="L42" s="1">
        <v>2152.6</v>
      </c>
      <c r="M42" s="1">
        <v>33847.4</v>
      </c>
    </row>
    <row r="43" spans="1:13" x14ac:dyDescent="0.25">
      <c r="A43" t="s">
        <v>15</v>
      </c>
      <c r="B43">
        <v>1</v>
      </c>
      <c r="F43" s="1">
        <v>36000</v>
      </c>
      <c r="G43" s="1">
        <v>36000</v>
      </c>
      <c r="H43" s="1">
        <v>1033.2</v>
      </c>
      <c r="I43">
        <v>0</v>
      </c>
      <c r="J43" s="1">
        <v>1094.4000000000001</v>
      </c>
      <c r="K43">
        <v>25</v>
      </c>
      <c r="L43" s="1">
        <v>2152.6</v>
      </c>
      <c r="M43" s="1">
        <v>33847.4</v>
      </c>
    </row>
    <row r="46" spans="1:13" s="3" customFormat="1" x14ac:dyDescent="0.25">
      <c r="A46" s="3" t="s">
        <v>50</v>
      </c>
      <c r="C46" s="8"/>
    </row>
    <row r="47" spans="1:13" x14ac:dyDescent="0.25">
      <c r="A47" t="s">
        <v>51</v>
      </c>
      <c r="B47" t="s">
        <v>52</v>
      </c>
      <c r="C47" s="7" t="s">
        <v>135</v>
      </c>
      <c r="D47" s="9">
        <v>42887</v>
      </c>
      <c r="E47" s="9">
        <v>43070</v>
      </c>
      <c r="F47" s="1">
        <v>23000</v>
      </c>
      <c r="G47" s="1">
        <v>23000</v>
      </c>
      <c r="H47">
        <v>660.1</v>
      </c>
      <c r="I47">
        <v>0</v>
      </c>
      <c r="J47">
        <v>699.2</v>
      </c>
      <c r="K47">
        <v>25</v>
      </c>
      <c r="L47" s="1">
        <v>1384.3</v>
      </c>
      <c r="M47" s="1">
        <v>21615.7</v>
      </c>
    </row>
    <row r="48" spans="1:13" x14ac:dyDescent="0.25">
      <c r="A48" t="s">
        <v>54</v>
      </c>
      <c r="B48" t="s">
        <v>52</v>
      </c>
      <c r="C48" s="7" t="s">
        <v>135</v>
      </c>
      <c r="D48" s="9">
        <v>42948</v>
      </c>
      <c r="E48" s="9">
        <v>43132</v>
      </c>
      <c r="F48" s="1">
        <v>23000</v>
      </c>
      <c r="G48" s="1">
        <v>23000</v>
      </c>
      <c r="H48">
        <v>660.1</v>
      </c>
      <c r="I48">
        <v>0</v>
      </c>
      <c r="J48">
        <v>699.2</v>
      </c>
      <c r="K48">
        <v>25</v>
      </c>
      <c r="L48" s="1">
        <v>1384.3</v>
      </c>
      <c r="M48" s="1">
        <v>21615.7</v>
      </c>
    </row>
    <row r="49" spans="1:13" x14ac:dyDescent="0.25">
      <c r="A49" t="s">
        <v>15</v>
      </c>
      <c r="B49">
        <v>2</v>
      </c>
      <c r="F49" s="1">
        <v>46000</v>
      </c>
      <c r="G49" s="1">
        <v>46000</v>
      </c>
      <c r="H49" s="1">
        <v>1320.2</v>
      </c>
      <c r="I49">
        <v>0</v>
      </c>
      <c r="J49" s="1">
        <v>1398.4</v>
      </c>
      <c r="K49">
        <v>50</v>
      </c>
      <c r="L49" s="1">
        <v>2768.6</v>
      </c>
      <c r="M49" s="1">
        <v>43231.4</v>
      </c>
    </row>
    <row r="52" spans="1:13" s="3" customFormat="1" x14ac:dyDescent="0.25">
      <c r="A52" s="3" t="s">
        <v>56</v>
      </c>
      <c r="C52" s="8"/>
    </row>
    <row r="53" spans="1:13" x14ac:dyDescent="0.25">
      <c r="A53" t="s">
        <v>57</v>
      </c>
      <c r="B53" t="s">
        <v>58</v>
      </c>
      <c r="C53" s="7" t="s">
        <v>135</v>
      </c>
      <c r="D53" s="9">
        <v>42873</v>
      </c>
      <c r="E53" s="9">
        <v>43057</v>
      </c>
      <c r="F53" s="1">
        <v>15000</v>
      </c>
      <c r="G53" s="1">
        <v>15000</v>
      </c>
      <c r="H53">
        <v>430.5</v>
      </c>
      <c r="I53">
        <v>0</v>
      </c>
      <c r="J53">
        <v>456</v>
      </c>
      <c r="K53">
        <v>25</v>
      </c>
      <c r="L53">
        <v>911.5</v>
      </c>
      <c r="M53" s="1">
        <v>14088.5</v>
      </c>
    </row>
    <row r="54" spans="1:13" x14ac:dyDescent="0.25">
      <c r="A54" t="s">
        <v>60</v>
      </c>
      <c r="B54" t="s">
        <v>58</v>
      </c>
      <c r="C54" s="7" t="s">
        <v>135</v>
      </c>
      <c r="D54" s="9">
        <v>42887</v>
      </c>
      <c r="E54" s="9">
        <v>43070</v>
      </c>
      <c r="F54" s="1">
        <v>15000</v>
      </c>
      <c r="G54" s="1">
        <v>15000</v>
      </c>
      <c r="H54">
        <v>430.5</v>
      </c>
      <c r="I54">
        <v>0</v>
      </c>
      <c r="J54">
        <v>456</v>
      </c>
      <c r="K54">
        <v>25</v>
      </c>
      <c r="L54">
        <v>911.5</v>
      </c>
      <c r="M54" s="1">
        <v>14088.5</v>
      </c>
    </row>
    <row r="55" spans="1:13" x14ac:dyDescent="0.25">
      <c r="A55" t="s">
        <v>62</v>
      </c>
      <c r="B55" t="s">
        <v>58</v>
      </c>
      <c r="C55" s="7" t="s">
        <v>135</v>
      </c>
      <c r="D55" s="9">
        <v>42887</v>
      </c>
      <c r="E55" s="9">
        <v>43070</v>
      </c>
      <c r="F55" s="1">
        <v>15000</v>
      </c>
      <c r="G55" s="1">
        <v>15000</v>
      </c>
      <c r="H55">
        <v>430.5</v>
      </c>
      <c r="I55">
        <v>0</v>
      </c>
      <c r="J55">
        <v>456</v>
      </c>
      <c r="K55">
        <v>25</v>
      </c>
      <c r="L55">
        <v>911.5</v>
      </c>
      <c r="M55" s="1">
        <v>14088.5</v>
      </c>
    </row>
    <row r="56" spans="1:13" x14ac:dyDescent="0.25">
      <c r="A56" t="s">
        <v>15</v>
      </c>
      <c r="B56">
        <v>3</v>
      </c>
      <c r="F56" s="1">
        <v>45000</v>
      </c>
      <c r="G56" s="1">
        <v>45000</v>
      </c>
      <c r="H56" s="1">
        <v>1291.5</v>
      </c>
      <c r="I56">
        <v>0</v>
      </c>
      <c r="J56" s="1">
        <v>1368</v>
      </c>
      <c r="K56">
        <v>75</v>
      </c>
      <c r="L56" s="1">
        <v>2734.5</v>
      </c>
      <c r="M56" s="1">
        <v>42265.5</v>
      </c>
    </row>
    <row r="59" spans="1:13" s="3" customFormat="1" x14ac:dyDescent="0.25">
      <c r="A59" s="3" t="s">
        <v>64</v>
      </c>
      <c r="C59" s="8"/>
    </row>
    <row r="60" spans="1:13" x14ac:dyDescent="0.25">
      <c r="A60" t="s">
        <v>65</v>
      </c>
      <c r="B60" t="s">
        <v>66</v>
      </c>
      <c r="C60" s="7" t="s">
        <v>135</v>
      </c>
      <c r="D60" s="9">
        <v>42828</v>
      </c>
      <c r="E60" s="9">
        <v>43011</v>
      </c>
      <c r="F60" s="1">
        <v>10000</v>
      </c>
      <c r="G60" s="1">
        <v>10000</v>
      </c>
      <c r="H60">
        <v>287</v>
      </c>
      <c r="I60">
        <v>0</v>
      </c>
      <c r="J60">
        <v>304</v>
      </c>
      <c r="K60">
        <v>25</v>
      </c>
      <c r="L60">
        <v>616</v>
      </c>
      <c r="M60" s="1">
        <v>9384</v>
      </c>
    </row>
    <row r="61" spans="1:13" x14ac:dyDescent="0.25">
      <c r="A61" t="s">
        <v>68</v>
      </c>
      <c r="B61" t="s">
        <v>69</v>
      </c>
      <c r="C61" s="7" t="s">
        <v>135</v>
      </c>
      <c r="D61" s="9">
        <v>42887</v>
      </c>
      <c r="E61" s="9">
        <v>43070</v>
      </c>
      <c r="F61" s="1">
        <v>10000</v>
      </c>
      <c r="G61" s="1">
        <v>10000</v>
      </c>
      <c r="H61">
        <v>287</v>
      </c>
      <c r="I61">
        <v>0</v>
      </c>
      <c r="J61">
        <v>304</v>
      </c>
      <c r="K61">
        <v>25</v>
      </c>
      <c r="L61">
        <v>616</v>
      </c>
      <c r="M61" s="1">
        <v>9384</v>
      </c>
    </row>
    <row r="62" spans="1:13" x14ac:dyDescent="0.25">
      <c r="A62" t="s">
        <v>15</v>
      </c>
      <c r="B62">
        <v>2</v>
      </c>
      <c r="F62" s="1">
        <v>20000</v>
      </c>
      <c r="G62" s="1">
        <v>20000</v>
      </c>
      <c r="H62">
        <v>574</v>
      </c>
      <c r="I62">
        <v>0</v>
      </c>
      <c r="J62">
        <v>608</v>
      </c>
      <c r="K62">
        <v>50</v>
      </c>
      <c r="L62" s="1">
        <v>1232</v>
      </c>
      <c r="M62" s="1">
        <v>18768</v>
      </c>
    </row>
    <row r="65" spans="1:13" s="3" customFormat="1" x14ac:dyDescent="0.25">
      <c r="A65" s="3" t="s">
        <v>71</v>
      </c>
      <c r="C65" s="8"/>
    </row>
    <row r="66" spans="1:13" x14ac:dyDescent="0.25">
      <c r="A66" t="s">
        <v>72</v>
      </c>
      <c r="B66" t="s">
        <v>73</v>
      </c>
      <c r="C66" s="7" t="s">
        <v>135</v>
      </c>
      <c r="D66" s="9">
        <v>42828</v>
      </c>
      <c r="E66" s="9">
        <v>43011</v>
      </c>
      <c r="F66" s="1">
        <v>25000</v>
      </c>
      <c r="G66" s="1">
        <v>25000</v>
      </c>
      <c r="H66">
        <v>717.5</v>
      </c>
      <c r="I66">
        <v>0</v>
      </c>
      <c r="J66">
        <v>760</v>
      </c>
      <c r="K66">
        <v>25</v>
      </c>
      <c r="L66" s="1">
        <v>1502.5</v>
      </c>
      <c r="M66" s="1">
        <v>23497.5</v>
      </c>
    </row>
    <row r="67" spans="1:13" x14ac:dyDescent="0.25">
      <c r="A67" t="s">
        <v>75</v>
      </c>
      <c r="B67" t="s">
        <v>76</v>
      </c>
      <c r="C67" s="7" t="s">
        <v>135</v>
      </c>
      <c r="D67" s="9">
        <v>42887</v>
      </c>
      <c r="E67" s="9">
        <v>43070</v>
      </c>
      <c r="F67" s="1">
        <v>15000</v>
      </c>
      <c r="G67" s="1">
        <v>15000</v>
      </c>
      <c r="H67">
        <v>430.5</v>
      </c>
      <c r="I67">
        <v>0</v>
      </c>
      <c r="J67">
        <v>456</v>
      </c>
      <c r="K67">
        <v>25</v>
      </c>
      <c r="L67">
        <v>911.5</v>
      </c>
      <c r="M67" s="1">
        <v>14088.5</v>
      </c>
    </row>
    <row r="68" spans="1:13" x14ac:dyDescent="0.25">
      <c r="A68" t="s">
        <v>15</v>
      </c>
      <c r="B68">
        <v>2</v>
      </c>
      <c r="F68" s="1">
        <v>40000</v>
      </c>
      <c r="G68" s="1">
        <v>40000</v>
      </c>
      <c r="H68" s="1">
        <v>1148</v>
      </c>
      <c r="I68">
        <v>0</v>
      </c>
      <c r="J68" s="1">
        <v>1216</v>
      </c>
      <c r="K68">
        <v>50</v>
      </c>
      <c r="L68" s="1">
        <v>2414</v>
      </c>
      <c r="M68" s="1">
        <v>37586</v>
      </c>
    </row>
    <row r="70" spans="1:13" x14ac:dyDescent="0.25">
      <c r="A70" t="s">
        <v>78</v>
      </c>
      <c r="B70">
        <v>20</v>
      </c>
      <c r="F70" s="1">
        <v>415000</v>
      </c>
      <c r="G70" s="1">
        <v>415000</v>
      </c>
      <c r="H70" s="1">
        <v>11910.5</v>
      </c>
      <c r="I70" s="1">
        <v>3486.68</v>
      </c>
      <c r="J70" s="1">
        <v>12616</v>
      </c>
      <c r="K70">
        <v>500</v>
      </c>
      <c r="L70" s="1">
        <v>28513.18</v>
      </c>
      <c r="M70" s="1">
        <v>386486.82</v>
      </c>
    </row>
    <row r="91" spans="6:11" x14ac:dyDescent="0.25">
      <c r="F91" s="1"/>
      <c r="G91" s="1"/>
      <c r="H91" s="1"/>
      <c r="J91" s="1"/>
      <c r="K91" s="1"/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N135"/>
  <sheetViews>
    <sheetView workbookViewId="0">
      <selection activeCell="E72" sqref="E72"/>
    </sheetView>
  </sheetViews>
  <sheetFormatPr baseColWidth="10" defaultRowHeight="15" x14ac:dyDescent="0.25"/>
  <cols>
    <col min="1" max="1" width="45.5703125" customWidth="1"/>
    <col min="4" max="4" width="11.42578125" customWidth="1"/>
    <col min="5" max="5" width="21.85546875" style="2" customWidth="1"/>
    <col min="6" max="7" width="11.42578125" style="2"/>
  </cols>
  <sheetData>
    <row r="2" spans="1:7" hidden="1" x14ac:dyDescent="0.25"/>
    <row r="3" spans="1:7" hidden="1" x14ac:dyDescent="0.25">
      <c r="A3" t="s">
        <v>0</v>
      </c>
      <c r="B3" t="s">
        <v>1</v>
      </c>
      <c r="C3" t="s">
        <v>2</v>
      </c>
      <c r="D3" t="s">
        <v>3</v>
      </c>
      <c r="E3" s="2" t="s">
        <v>123</v>
      </c>
      <c r="F3" s="2" t="s">
        <v>124</v>
      </c>
      <c r="G3" s="2" t="s">
        <v>125</v>
      </c>
    </row>
    <row r="4" spans="1:7" hidden="1" x14ac:dyDescent="0.25">
      <c r="E4"/>
      <c r="F4"/>
      <c r="G4"/>
    </row>
    <row r="5" spans="1:7" hidden="1" x14ac:dyDescent="0.25">
      <c r="A5" t="s">
        <v>11</v>
      </c>
      <c r="E5"/>
      <c r="F5"/>
      <c r="G5"/>
    </row>
    <row r="6" spans="1:7" hidden="1" x14ac:dyDescent="0.25">
      <c r="A6" t="s">
        <v>12</v>
      </c>
      <c r="B6" t="s">
        <v>13</v>
      </c>
      <c r="C6" t="s">
        <v>14</v>
      </c>
      <c r="D6">
        <v>1100072</v>
      </c>
      <c r="E6" s="2">
        <v>15000</v>
      </c>
      <c r="F6" s="2">
        <f>VLOOKUP(A6,'[1]ADM TEMP AGOSTO 2017'!$A$6:$E$83,5,0)</f>
        <v>15000</v>
      </c>
      <c r="G6" s="2">
        <f>E6-F6</f>
        <v>0</v>
      </c>
    </row>
    <row r="7" spans="1:7" hidden="1" x14ac:dyDescent="0.25">
      <c r="A7" t="s">
        <v>15</v>
      </c>
      <c r="B7">
        <v>1</v>
      </c>
      <c r="E7" s="1">
        <v>15000</v>
      </c>
      <c r="F7"/>
      <c r="G7"/>
    </row>
    <row r="8" spans="1:7" hidden="1" x14ac:dyDescent="0.25">
      <c r="E8"/>
      <c r="F8"/>
      <c r="G8"/>
    </row>
    <row r="9" spans="1:7" hidden="1" x14ac:dyDescent="0.25">
      <c r="E9"/>
      <c r="F9"/>
      <c r="G9"/>
    </row>
    <row r="10" spans="1:7" hidden="1" x14ac:dyDescent="0.25">
      <c r="A10" t="s">
        <v>16</v>
      </c>
      <c r="E10"/>
      <c r="F10"/>
      <c r="G10"/>
    </row>
    <row r="11" spans="1:7" hidden="1" x14ac:dyDescent="0.25">
      <c r="A11" t="s">
        <v>17</v>
      </c>
      <c r="B11" t="s">
        <v>18</v>
      </c>
      <c r="C11" t="s">
        <v>19</v>
      </c>
      <c r="D11">
        <v>665020</v>
      </c>
      <c r="E11" s="2">
        <v>20000</v>
      </c>
      <c r="F11" s="2">
        <f>VLOOKUP(A11,'[1]ADM TEMP AGOSTO 2017'!$A$6:$E$83,5,0)</f>
        <v>20000</v>
      </c>
      <c r="G11" s="2">
        <f>E11-F11</f>
        <v>0</v>
      </c>
    </row>
    <row r="12" spans="1:7" hidden="1" x14ac:dyDescent="0.25">
      <c r="A12" t="s">
        <v>20</v>
      </c>
      <c r="B12" t="s">
        <v>21</v>
      </c>
      <c r="C12" t="s">
        <v>22</v>
      </c>
      <c r="D12">
        <v>665022</v>
      </c>
      <c r="E12" s="2">
        <v>25000</v>
      </c>
      <c r="F12" s="2">
        <f>VLOOKUP(A12,'[1]ADM TEMP AGOSTO 2017'!$A$6:$E$83,5,0)</f>
        <v>25000</v>
      </c>
      <c r="G12" s="2">
        <f>E12-F12</f>
        <v>0</v>
      </c>
    </row>
    <row r="13" spans="1:7" hidden="1" x14ac:dyDescent="0.25">
      <c r="A13" t="s">
        <v>23</v>
      </c>
      <c r="B13" t="s">
        <v>24</v>
      </c>
      <c r="C13" t="s">
        <v>25</v>
      </c>
      <c r="D13">
        <v>665026</v>
      </c>
      <c r="E13" s="2">
        <v>25000</v>
      </c>
      <c r="F13" s="2">
        <f>VLOOKUP(A13,'[1]ADM TEMP AGOSTO 2017'!$A$6:$E$83,5,0)</f>
        <v>25000</v>
      </c>
      <c r="G13" s="2">
        <f>E13-F13</f>
        <v>0</v>
      </c>
    </row>
    <row r="14" spans="1:7" hidden="1" x14ac:dyDescent="0.25">
      <c r="A14" t="s">
        <v>15</v>
      </c>
      <c r="B14">
        <v>3</v>
      </c>
      <c r="E14" s="1">
        <v>70000</v>
      </c>
      <c r="F14"/>
      <c r="G14"/>
    </row>
    <row r="15" spans="1:7" hidden="1" x14ac:dyDescent="0.25">
      <c r="E15"/>
      <c r="F15"/>
      <c r="G15"/>
    </row>
    <row r="16" spans="1:7" hidden="1" x14ac:dyDescent="0.25">
      <c r="E16"/>
      <c r="F16"/>
      <c r="G16"/>
    </row>
    <row r="17" spans="1:7" hidden="1" x14ac:dyDescent="0.25">
      <c r="A17" t="s">
        <v>26</v>
      </c>
      <c r="E17"/>
      <c r="F17"/>
      <c r="G17"/>
    </row>
    <row r="18" spans="1:7" hidden="1" x14ac:dyDescent="0.25">
      <c r="A18" t="s">
        <v>27</v>
      </c>
      <c r="B18" t="s">
        <v>28</v>
      </c>
      <c r="C18" t="s">
        <v>29</v>
      </c>
      <c r="D18">
        <v>965027</v>
      </c>
      <c r="E18" s="2">
        <v>18000</v>
      </c>
      <c r="F18" s="2">
        <f>VLOOKUP(A18,'[1]ADM TEMP AGOSTO 2017'!$A$6:$E$83,5,0)</f>
        <v>18000</v>
      </c>
      <c r="G18" s="2">
        <f>E18-F18</f>
        <v>0</v>
      </c>
    </row>
    <row r="19" spans="1:7" hidden="1" x14ac:dyDescent="0.25">
      <c r="A19" t="s">
        <v>15</v>
      </c>
      <c r="B19">
        <v>1</v>
      </c>
      <c r="E19" s="1">
        <v>18000</v>
      </c>
      <c r="F19"/>
      <c r="G19"/>
    </row>
    <row r="20" spans="1:7" hidden="1" x14ac:dyDescent="0.25">
      <c r="E20"/>
      <c r="F20"/>
      <c r="G20"/>
    </row>
    <row r="21" spans="1:7" hidden="1" x14ac:dyDescent="0.25">
      <c r="E21"/>
      <c r="F21"/>
      <c r="G21"/>
    </row>
    <row r="22" spans="1:7" hidden="1" x14ac:dyDescent="0.25">
      <c r="A22" t="s">
        <v>30</v>
      </c>
      <c r="E22"/>
      <c r="F22"/>
      <c r="G22"/>
    </row>
    <row r="23" spans="1:7" hidden="1" x14ac:dyDescent="0.25">
      <c r="A23" t="s">
        <v>31</v>
      </c>
      <c r="B23" t="s">
        <v>32</v>
      </c>
      <c r="C23" t="s">
        <v>33</v>
      </c>
      <c r="D23">
        <v>680045</v>
      </c>
      <c r="E23" s="2">
        <v>15000</v>
      </c>
      <c r="F23" s="2">
        <f>VLOOKUP(A23,'[1]ADM TEMP AGOSTO 2017'!$A$6:$E$83,5,0)</f>
        <v>15000</v>
      </c>
      <c r="G23" s="2">
        <f>E23-F23</f>
        <v>0</v>
      </c>
    </row>
    <row r="24" spans="1:7" hidden="1" x14ac:dyDescent="0.25">
      <c r="A24" t="s">
        <v>34</v>
      </c>
      <c r="B24" t="s">
        <v>32</v>
      </c>
      <c r="C24" t="s">
        <v>35</v>
      </c>
      <c r="D24">
        <v>680046</v>
      </c>
      <c r="E24" s="2">
        <v>15000</v>
      </c>
      <c r="F24" s="2">
        <f>VLOOKUP(A24,'[1]ADM TEMP AGOSTO 2017'!$A$6:$E$83,5,0)</f>
        <v>15000</v>
      </c>
      <c r="G24" s="2">
        <f>E24-F24</f>
        <v>0</v>
      </c>
    </row>
    <row r="25" spans="1:7" hidden="1" x14ac:dyDescent="0.25">
      <c r="A25" t="s">
        <v>36</v>
      </c>
      <c r="B25" t="s">
        <v>32</v>
      </c>
      <c r="C25" t="s">
        <v>37</v>
      </c>
      <c r="D25">
        <v>680047</v>
      </c>
      <c r="E25" s="2">
        <v>15000</v>
      </c>
      <c r="F25" s="2">
        <f>VLOOKUP(A25,'[1]ADM TEMP AGOSTO 2017'!$A$6:$E$83,5,0)</f>
        <v>15000</v>
      </c>
      <c r="G25" s="2">
        <f>E25-F25</f>
        <v>0</v>
      </c>
    </row>
    <row r="26" spans="1:7" hidden="1" x14ac:dyDescent="0.25">
      <c r="A26" t="s">
        <v>15</v>
      </c>
      <c r="B26">
        <v>3</v>
      </c>
      <c r="E26" s="1">
        <v>45000</v>
      </c>
      <c r="F26"/>
      <c r="G26"/>
    </row>
    <row r="27" spans="1:7" hidden="1" x14ac:dyDescent="0.25">
      <c r="E27"/>
      <c r="F27"/>
      <c r="G27"/>
    </row>
    <row r="28" spans="1:7" hidden="1" x14ac:dyDescent="0.25">
      <c r="E28"/>
      <c r="F28"/>
      <c r="G28"/>
    </row>
    <row r="29" spans="1:7" hidden="1" x14ac:dyDescent="0.25">
      <c r="A29" t="s">
        <v>38</v>
      </c>
      <c r="E29"/>
      <c r="F29"/>
      <c r="G29"/>
    </row>
    <row r="30" spans="1:7" hidden="1" x14ac:dyDescent="0.25">
      <c r="A30" t="s">
        <v>39</v>
      </c>
      <c r="B30" t="s">
        <v>40</v>
      </c>
      <c r="C30" t="s">
        <v>41</v>
      </c>
      <c r="D30">
        <v>785037</v>
      </c>
      <c r="E30" s="2">
        <v>60000</v>
      </c>
      <c r="F30" s="2">
        <f>VLOOKUP(A30,'[1]ADM TEMP AGOSTO 2017'!$A$6:$E$83,5,0)</f>
        <v>60000</v>
      </c>
      <c r="G30" s="2">
        <f>E30-F30</f>
        <v>0</v>
      </c>
    </row>
    <row r="31" spans="1:7" hidden="1" x14ac:dyDescent="0.25">
      <c r="A31" t="s">
        <v>15</v>
      </c>
      <c r="B31">
        <v>1</v>
      </c>
      <c r="E31" s="1">
        <v>60000</v>
      </c>
      <c r="F31"/>
      <c r="G31"/>
    </row>
    <row r="32" spans="1:7" hidden="1" x14ac:dyDescent="0.25">
      <c r="E32"/>
      <c r="F32"/>
      <c r="G32"/>
    </row>
    <row r="33" spans="1:7" hidden="1" x14ac:dyDescent="0.25">
      <c r="E33"/>
      <c r="F33"/>
      <c r="G33"/>
    </row>
    <row r="34" spans="1:7" hidden="1" x14ac:dyDescent="0.25">
      <c r="A34" t="s">
        <v>42</v>
      </c>
      <c r="E34"/>
      <c r="F34"/>
      <c r="G34"/>
    </row>
    <row r="35" spans="1:7" hidden="1" x14ac:dyDescent="0.25">
      <c r="A35" t="s">
        <v>43</v>
      </c>
      <c r="B35" t="s">
        <v>44</v>
      </c>
      <c r="C35" t="s">
        <v>45</v>
      </c>
      <c r="D35">
        <v>320042</v>
      </c>
      <c r="E35" s="2">
        <v>20000</v>
      </c>
      <c r="F35" s="2">
        <f>VLOOKUP(A35,'[1]ADM TEMP AGOSTO 2017'!$A$6:$E$83,5,0)</f>
        <v>20000</v>
      </c>
      <c r="G35" s="2">
        <f>E35-F35</f>
        <v>0</v>
      </c>
    </row>
    <row r="36" spans="1:7" hidden="1" x14ac:dyDescent="0.25">
      <c r="A36" t="s">
        <v>15</v>
      </c>
      <c r="B36">
        <v>1</v>
      </c>
      <c r="E36" s="1">
        <v>20000</v>
      </c>
      <c r="F36"/>
      <c r="G36"/>
    </row>
    <row r="37" spans="1:7" hidden="1" x14ac:dyDescent="0.25">
      <c r="E37"/>
      <c r="F37"/>
      <c r="G37"/>
    </row>
    <row r="38" spans="1:7" hidden="1" x14ac:dyDescent="0.25">
      <c r="E38"/>
      <c r="F38"/>
      <c r="G38"/>
    </row>
    <row r="39" spans="1:7" hidden="1" x14ac:dyDescent="0.25">
      <c r="A39" t="s">
        <v>46</v>
      </c>
      <c r="E39"/>
      <c r="F39"/>
      <c r="G39"/>
    </row>
    <row r="40" spans="1:7" hidden="1" x14ac:dyDescent="0.25">
      <c r="A40" t="s">
        <v>47</v>
      </c>
      <c r="B40" t="s">
        <v>48</v>
      </c>
      <c r="C40" t="s">
        <v>49</v>
      </c>
      <c r="D40">
        <v>365093</v>
      </c>
      <c r="E40" s="2">
        <v>36000</v>
      </c>
      <c r="F40" s="2">
        <f>VLOOKUP(A40,'[1]ADM TEMP AGOSTO 2017'!$A$6:$E$83,5,0)</f>
        <v>36000</v>
      </c>
      <c r="G40" s="2">
        <f>E40-F40</f>
        <v>0</v>
      </c>
    </row>
    <row r="41" spans="1:7" hidden="1" x14ac:dyDescent="0.25">
      <c r="A41" t="s">
        <v>15</v>
      </c>
      <c r="B41">
        <v>1</v>
      </c>
      <c r="E41" s="1">
        <v>36000</v>
      </c>
      <c r="F41"/>
      <c r="G41"/>
    </row>
    <row r="42" spans="1:7" hidden="1" x14ac:dyDescent="0.25">
      <c r="E42"/>
      <c r="F42"/>
      <c r="G42"/>
    </row>
    <row r="43" spans="1:7" hidden="1" x14ac:dyDescent="0.25">
      <c r="E43"/>
      <c r="F43"/>
      <c r="G43"/>
    </row>
    <row r="44" spans="1:7" hidden="1" x14ac:dyDescent="0.25">
      <c r="A44" t="s">
        <v>50</v>
      </c>
      <c r="E44"/>
      <c r="F44"/>
      <c r="G44"/>
    </row>
    <row r="45" spans="1:7" hidden="1" x14ac:dyDescent="0.25">
      <c r="A45" t="s">
        <v>51</v>
      </c>
      <c r="B45" t="s">
        <v>52</v>
      </c>
      <c r="C45" t="s">
        <v>53</v>
      </c>
      <c r="D45">
        <v>530019</v>
      </c>
      <c r="E45" s="2">
        <v>23000</v>
      </c>
      <c r="F45" s="2">
        <f>VLOOKUP(A45,'[1]ADM TEMP AGOSTO 2017'!$A$6:$E$83,5,0)</f>
        <v>23000</v>
      </c>
      <c r="G45" s="2">
        <f>E45-F45</f>
        <v>0</v>
      </c>
    </row>
    <row r="46" spans="1:7" x14ac:dyDescent="0.25">
      <c r="A46" t="s">
        <v>54</v>
      </c>
      <c r="B46" t="s">
        <v>52</v>
      </c>
      <c r="C46" t="s">
        <v>55</v>
      </c>
      <c r="D46">
        <v>530021</v>
      </c>
      <c r="E46" s="2">
        <v>23000</v>
      </c>
      <c r="F46" s="2">
        <v>0</v>
      </c>
      <c r="G46" s="2">
        <f>E46-F46</f>
        <v>23000</v>
      </c>
    </row>
    <row r="47" spans="1:7" hidden="1" x14ac:dyDescent="0.25">
      <c r="A47" t="s">
        <v>15</v>
      </c>
      <c r="B47">
        <v>2</v>
      </c>
      <c r="E47" s="1">
        <v>46000</v>
      </c>
      <c r="F47"/>
      <c r="G47"/>
    </row>
    <row r="48" spans="1:7" hidden="1" x14ac:dyDescent="0.25">
      <c r="E48"/>
      <c r="F48"/>
      <c r="G48"/>
    </row>
    <row r="49" spans="1:7" hidden="1" x14ac:dyDescent="0.25">
      <c r="E49"/>
      <c r="F49"/>
      <c r="G49"/>
    </row>
    <row r="50" spans="1:7" hidden="1" x14ac:dyDescent="0.25">
      <c r="A50" t="s">
        <v>56</v>
      </c>
      <c r="E50"/>
      <c r="F50"/>
      <c r="G50"/>
    </row>
    <row r="51" spans="1:7" hidden="1" x14ac:dyDescent="0.25">
      <c r="A51" t="s">
        <v>57</v>
      </c>
      <c r="B51" t="s">
        <v>58</v>
      </c>
      <c r="C51" t="s">
        <v>59</v>
      </c>
      <c r="D51">
        <v>545029</v>
      </c>
      <c r="E51" s="2">
        <v>15000</v>
      </c>
      <c r="F51" s="2">
        <f>VLOOKUP(A51,'[1]ADM TEMP AGOSTO 2017'!$A$6:$E$83,5,0)</f>
        <v>15000</v>
      </c>
      <c r="G51" s="2">
        <f>E51-F51</f>
        <v>0</v>
      </c>
    </row>
    <row r="52" spans="1:7" hidden="1" x14ac:dyDescent="0.25">
      <c r="A52" t="s">
        <v>60</v>
      </c>
      <c r="B52" t="s">
        <v>58</v>
      </c>
      <c r="C52" t="s">
        <v>61</v>
      </c>
      <c r="D52">
        <v>545030</v>
      </c>
      <c r="E52" s="2">
        <v>15000</v>
      </c>
      <c r="F52" s="2">
        <f>VLOOKUP(A52,'[1]ADM TEMP AGOSTO 2017'!$A$6:$E$83,5,0)</f>
        <v>15000</v>
      </c>
      <c r="G52" s="2">
        <f>E52-F52</f>
        <v>0</v>
      </c>
    </row>
    <row r="53" spans="1:7" hidden="1" x14ac:dyDescent="0.25">
      <c r="A53" t="s">
        <v>62</v>
      </c>
      <c r="B53" t="s">
        <v>58</v>
      </c>
      <c r="C53" t="s">
        <v>63</v>
      </c>
      <c r="D53">
        <v>545031</v>
      </c>
      <c r="E53" s="2">
        <v>15000</v>
      </c>
      <c r="F53" s="2">
        <f>VLOOKUP(A53,'[1]ADM TEMP AGOSTO 2017'!$A$6:$E$83,5,0)</f>
        <v>15000</v>
      </c>
      <c r="G53" s="2">
        <f>E53-F53</f>
        <v>0</v>
      </c>
    </row>
    <row r="54" spans="1:7" hidden="1" x14ac:dyDescent="0.25">
      <c r="A54" t="s">
        <v>15</v>
      </c>
      <c r="B54">
        <v>3</v>
      </c>
      <c r="E54" s="1">
        <v>45000</v>
      </c>
      <c r="F54"/>
      <c r="G54"/>
    </row>
    <row r="55" spans="1:7" hidden="1" x14ac:dyDescent="0.25">
      <c r="E55"/>
      <c r="F55"/>
      <c r="G55"/>
    </row>
    <row r="56" spans="1:7" hidden="1" x14ac:dyDescent="0.25">
      <c r="E56"/>
      <c r="F56"/>
      <c r="G56"/>
    </row>
    <row r="57" spans="1:7" hidden="1" x14ac:dyDescent="0.25">
      <c r="A57" t="s">
        <v>64</v>
      </c>
      <c r="E57"/>
      <c r="F57"/>
      <c r="G57"/>
    </row>
    <row r="58" spans="1:7" hidden="1" x14ac:dyDescent="0.25">
      <c r="A58" t="s">
        <v>65</v>
      </c>
      <c r="B58" t="s">
        <v>66</v>
      </c>
      <c r="C58" t="s">
        <v>67</v>
      </c>
      <c r="D58">
        <v>560062</v>
      </c>
      <c r="E58" s="2">
        <v>10000</v>
      </c>
      <c r="F58" s="2">
        <f>VLOOKUP(A58,'[1]ADM TEMP AGOSTO 2017'!$A$6:$E$83,5,0)</f>
        <v>10000</v>
      </c>
      <c r="G58" s="2">
        <f>E58-F58</f>
        <v>0</v>
      </c>
    </row>
    <row r="59" spans="1:7" hidden="1" x14ac:dyDescent="0.25">
      <c r="A59" t="s">
        <v>68</v>
      </c>
      <c r="B59" t="s">
        <v>69</v>
      </c>
      <c r="C59" t="s">
        <v>70</v>
      </c>
      <c r="D59">
        <v>560063</v>
      </c>
      <c r="E59" s="2">
        <v>10000</v>
      </c>
      <c r="F59" s="2">
        <f>VLOOKUP(A59,'[1]ADM TEMP AGOSTO 2017'!$A$6:$E$83,5,0)</f>
        <v>10000</v>
      </c>
      <c r="G59" s="2">
        <f>E59-F59</f>
        <v>0</v>
      </c>
    </row>
    <row r="60" spans="1:7" hidden="1" x14ac:dyDescent="0.25">
      <c r="A60" t="s">
        <v>15</v>
      </c>
      <c r="B60">
        <v>2</v>
      </c>
      <c r="E60" s="1">
        <v>20000</v>
      </c>
      <c r="F60"/>
      <c r="G60"/>
    </row>
    <row r="61" spans="1:7" hidden="1" x14ac:dyDescent="0.25">
      <c r="E61"/>
      <c r="F61"/>
      <c r="G61"/>
    </row>
    <row r="62" spans="1:7" hidden="1" x14ac:dyDescent="0.25">
      <c r="E62"/>
      <c r="F62"/>
      <c r="G62"/>
    </row>
    <row r="63" spans="1:7" hidden="1" x14ac:dyDescent="0.25">
      <c r="A63" t="s">
        <v>71</v>
      </c>
      <c r="E63"/>
      <c r="F63"/>
      <c r="G63"/>
    </row>
    <row r="64" spans="1:7" hidden="1" x14ac:dyDescent="0.25">
      <c r="A64" t="s">
        <v>72</v>
      </c>
      <c r="B64" t="s">
        <v>73</v>
      </c>
      <c r="C64" t="s">
        <v>74</v>
      </c>
      <c r="D64">
        <v>1010043</v>
      </c>
      <c r="E64" s="2">
        <v>25000</v>
      </c>
      <c r="F64" s="2">
        <f>VLOOKUP(A64,'[1]ADM TEMP AGOSTO 2017'!$A$6:$E$83,5,0)</f>
        <v>25000</v>
      </c>
      <c r="G64" s="2">
        <f>E64-F64</f>
        <v>0</v>
      </c>
    </row>
    <row r="65" spans="1:14" hidden="1" x14ac:dyDescent="0.25">
      <c r="A65" t="s">
        <v>75</v>
      </c>
      <c r="B65" t="s">
        <v>76</v>
      </c>
      <c r="C65" t="s">
        <v>77</v>
      </c>
      <c r="D65">
        <v>1010045</v>
      </c>
      <c r="E65" s="2">
        <v>15000</v>
      </c>
      <c r="F65" s="2">
        <f>VLOOKUP(A65,'[1]ADM TEMP AGOSTO 2017'!$A$6:$E$83,5,0)</f>
        <v>15000</v>
      </c>
      <c r="G65" s="2">
        <f>E65-F65</f>
        <v>0</v>
      </c>
    </row>
    <row r="66" spans="1:14" hidden="1" x14ac:dyDescent="0.25">
      <c r="A66" t="s">
        <v>15</v>
      </c>
      <c r="B66">
        <v>2</v>
      </c>
      <c r="E66" s="1">
        <v>40000</v>
      </c>
      <c r="F66"/>
      <c r="G66"/>
    </row>
    <row r="67" spans="1:14" hidden="1" x14ac:dyDescent="0.25">
      <c r="E67"/>
      <c r="F67"/>
      <c r="G67"/>
    </row>
    <row r="68" spans="1:14" hidden="1" x14ac:dyDescent="0.25">
      <c r="A68" t="s">
        <v>78</v>
      </c>
      <c r="B68">
        <v>20</v>
      </c>
      <c r="E68" s="1">
        <v>415000</v>
      </c>
      <c r="F68"/>
      <c r="G68"/>
    </row>
    <row r="69" spans="1:14" hidden="1" x14ac:dyDescent="0.25">
      <c r="E69"/>
      <c r="F69"/>
      <c r="G69"/>
    </row>
    <row r="70" spans="1:14" hidden="1" x14ac:dyDescent="0.25">
      <c r="E70"/>
      <c r="F70"/>
      <c r="G70"/>
    </row>
    <row r="71" spans="1:14" hidden="1" x14ac:dyDescent="0.25">
      <c r="E71"/>
      <c r="F71"/>
      <c r="G71"/>
    </row>
    <row r="72" spans="1:14" x14ac:dyDescent="0.25">
      <c r="E72" s="2">
        <f>SUBTOTAL(9,E6:E65)</f>
        <v>23000</v>
      </c>
      <c r="F72" s="2">
        <f>SUBTOTAL(9,F6:F65)</f>
        <v>0</v>
      </c>
      <c r="G72" s="2">
        <f>SUBTOTAL(9,G6:G65)</f>
        <v>23000</v>
      </c>
    </row>
    <row r="73" spans="1:14" hidden="1" x14ac:dyDescent="0.25"/>
    <row r="74" spans="1:14" x14ac:dyDescent="0.25">
      <c r="A74" t="s">
        <v>126</v>
      </c>
      <c r="B74" t="s">
        <v>127</v>
      </c>
      <c r="C74" t="s">
        <v>128</v>
      </c>
      <c r="D74">
        <v>650178</v>
      </c>
      <c r="E74" s="1"/>
      <c r="F74" s="1">
        <v>25000</v>
      </c>
      <c r="G74" s="1">
        <v>25000</v>
      </c>
      <c r="H74">
        <v>717.5</v>
      </c>
      <c r="I74">
        <v>0</v>
      </c>
      <c r="J74">
        <v>760</v>
      </c>
      <c r="K74">
        <v>25</v>
      </c>
      <c r="L74" s="1">
        <v>1502.5</v>
      </c>
      <c r="M74" s="1">
        <v>23497.5</v>
      </c>
      <c r="N74" t="e">
        <f>VLOOKUP(A74,NOVEDADES!$A$6:$A$65,1,0)</f>
        <v>#N/A</v>
      </c>
    </row>
    <row r="75" spans="1:14" hidden="1" x14ac:dyDescent="0.25"/>
    <row r="76" spans="1:14" hidden="1" x14ac:dyDescent="0.25">
      <c r="F76" s="2">
        <f>F72+F74</f>
        <v>25000</v>
      </c>
    </row>
    <row r="77" spans="1:14" hidden="1" x14ac:dyDescent="0.25"/>
    <row r="78" spans="1:14" hidden="1" x14ac:dyDescent="0.25"/>
    <row r="79" spans="1:14" hidden="1" x14ac:dyDescent="0.25"/>
    <row r="80" spans="1:14" hidden="1" x14ac:dyDescent="0.25"/>
    <row r="81" spans="1:7" hidden="1" x14ac:dyDescent="0.25">
      <c r="A81" t="s">
        <v>79</v>
      </c>
      <c r="B81" t="s">
        <v>80</v>
      </c>
      <c r="C81" t="s">
        <v>81</v>
      </c>
      <c r="D81" t="s">
        <v>82</v>
      </c>
    </row>
    <row r="82" spans="1:7" hidden="1" x14ac:dyDescent="0.25">
      <c r="A82" t="s">
        <v>83</v>
      </c>
      <c r="B82">
        <v>2003</v>
      </c>
      <c r="C82" t="s">
        <v>84</v>
      </c>
      <c r="D82" s="1">
        <v>11910.5</v>
      </c>
    </row>
    <row r="83" spans="1:7" hidden="1" x14ac:dyDescent="0.25">
      <c r="A83" t="s">
        <v>85</v>
      </c>
      <c r="B83">
        <v>2001</v>
      </c>
      <c r="C83" t="s">
        <v>86</v>
      </c>
      <c r="D83" s="1">
        <v>3486.68</v>
      </c>
    </row>
    <row r="84" spans="1:7" hidden="1" x14ac:dyDescent="0.25">
      <c r="A84" t="s">
        <v>87</v>
      </c>
      <c r="B84">
        <v>3004</v>
      </c>
      <c r="C84" t="s">
        <v>88</v>
      </c>
      <c r="D84">
        <v>500</v>
      </c>
    </row>
    <row r="85" spans="1:7" hidden="1" x14ac:dyDescent="0.25">
      <c r="A85" t="s">
        <v>89</v>
      </c>
      <c r="B85">
        <v>3007</v>
      </c>
      <c r="C85" t="s">
        <v>84</v>
      </c>
      <c r="D85" s="1">
        <v>12616</v>
      </c>
    </row>
    <row r="86" spans="1:7" hidden="1" x14ac:dyDescent="0.25">
      <c r="A86" t="s">
        <v>90</v>
      </c>
      <c r="D86" s="1">
        <v>29465</v>
      </c>
    </row>
    <row r="87" spans="1:7" hidden="1" x14ac:dyDescent="0.25">
      <c r="A87" t="s">
        <v>91</v>
      </c>
      <c r="D87" s="1">
        <v>4594.8</v>
      </c>
    </row>
    <row r="88" spans="1:7" hidden="1" x14ac:dyDescent="0.25">
      <c r="A88" t="s">
        <v>92</v>
      </c>
      <c r="D88" s="1">
        <v>29423.5</v>
      </c>
    </row>
    <row r="89" spans="1:7" hidden="1" x14ac:dyDescent="0.25">
      <c r="E89"/>
      <c r="F89"/>
      <c r="G89"/>
    </row>
    <row r="90" spans="1:7" hidden="1" x14ac:dyDescent="0.25">
      <c r="E90"/>
      <c r="F90"/>
      <c r="G90"/>
    </row>
    <row r="91" spans="1:7" hidden="1" x14ac:dyDescent="0.25">
      <c r="E91"/>
      <c r="F91"/>
      <c r="G91"/>
    </row>
    <row r="92" spans="1:7" hidden="1" x14ac:dyDescent="0.25">
      <c r="A92" t="s">
        <v>93</v>
      </c>
      <c r="B92" t="s">
        <v>94</v>
      </c>
      <c r="C92" t="s">
        <v>95</v>
      </c>
      <c r="D92" t="s">
        <v>96</v>
      </c>
      <c r="E92" s="2" t="s">
        <v>97</v>
      </c>
    </row>
    <row r="93" spans="1:7" hidden="1" x14ac:dyDescent="0.25">
      <c r="E93"/>
      <c r="F93"/>
      <c r="G93"/>
    </row>
    <row r="94" spans="1:7" hidden="1" x14ac:dyDescent="0.25">
      <c r="E94"/>
      <c r="F94"/>
      <c r="G94"/>
    </row>
    <row r="95" spans="1:7" hidden="1" x14ac:dyDescent="0.25">
      <c r="E95"/>
      <c r="F95"/>
      <c r="G95"/>
    </row>
    <row r="96" spans="1:7" hidden="1" x14ac:dyDescent="0.25">
      <c r="E96"/>
      <c r="F96"/>
      <c r="G96"/>
    </row>
    <row r="97" spans="1:7" hidden="1" x14ac:dyDescent="0.25">
      <c r="A97" t="s">
        <v>98</v>
      </c>
      <c r="B97" t="s">
        <v>1</v>
      </c>
      <c r="C97" t="s">
        <v>99</v>
      </c>
      <c r="D97" t="s">
        <v>100</v>
      </c>
      <c r="E97" s="2" t="s">
        <v>101</v>
      </c>
    </row>
    <row r="98" spans="1:7" hidden="1" x14ac:dyDescent="0.25">
      <c r="A98" t="s">
        <v>102</v>
      </c>
      <c r="B98">
        <v>20</v>
      </c>
      <c r="C98" s="1">
        <v>415000</v>
      </c>
      <c r="D98">
        <v>0</v>
      </c>
      <c r="E98" s="2">
        <v>415000</v>
      </c>
    </row>
    <row r="99" spans="1:7" hidden="1" x14ac:dyDescent="0.25">
      <c r="E99"/>
      <c r="F99"/>
      <c r="G99"/>
    </row>
    <row r="100" spans="1:7" hidden="1" x14ac:dyDescent="0.25">
      <c r="E100"/>
      <c r="F100"/>
      <c r="G100"/>
    </row>
    <row r="101" spans="1:7" hidden="1" x14ac:dyDescent="0.25">
      <c r="E101"/>
      <c r="F101"/>
      <c r="G101"/>
    </row>
    <row r="102" spans="1:7" hidden="1" x14ac:dyDescent="0.25">
      <c r="A102" t="s">
        <v>79</v>
      </c>
      <c r="B102" t="s">
        <v>80</v>
      </c>
      <c r="C102" t="s">
        <v>81</v>
      </c>
      <c r="D102" t="s">
        <v>82</v>
      </c>
    </row>
    <row r="103" spans="1:7" hidden="1" x14ac:dyDescent="0.25">
      <c r="A103" t="s">
        <v>83</v>
      </c>
      <c r="B103">
        <v>2003</v>
      </c>
      <c r="C103" t="s">
        <v>84</v>
      </c>
      <c r="D103" s="1">
        <v>11910.5</v>
      </c>
    </row>
    <row r="104" spans="1:7" hidden="1" x14ac:dyDescent="0.25">
      <c r="A104" t="s">
        <v>85</v>
      </c>
      <c r="B104">
        <v>2001</v>
      </c>
      <c r="C104" t="s">
        <v>86</v>
      </c>
      <c r="D104" s="1">
        <v>3486.68</v>
      </c>
    </row>
    <row r="105" spans="1:7" hidden="1" x14ac:dyDescent="0.25">
      <c r="A105" t="s">
        <v>87</v>
      </c>
      <c r="B105">
        <v>3004</v>
      </c>
      <c r="C105" t="s">
        <v>88</v>
      </c>
      <c r="D105">
        <v>500</v>
      </c>
    </row>
    <row r="106" spans="1:7" hidden="1" x14ac:dyDescent="0.25">
      <c r="A106" t="s">
        <v>89</v>
      </c>
      <c r="B106">
        <v>3007</v>
      </c>
      <c r="C106" t="s">
        <v>84</v>
      </c>
      <c r="D106" s="1">
        <v>12616</v>
      </c>
    </row>
    <row r="107" spans="1:7" hidden="1" x14ac:dyDescent="0.25">
      <c r="A107" t="s">
        <v>90</v>
      </c>
      <c r="D107" s="1">
        <v>29465</v>
      </c>
    </row>
    <row r="108" spans="1:7" hidden="1" x14ac:dyDescent="0.25">
      <c r="A108" t="s">
        <v>91</v>
      </c>
      <c r="D108" s="1">
        <v>4594.8</v>
      </c>
    </row>
    <row r="109" spans="1:7" hidden="1" x14ac:dyDescent="0.25">
      <c r="A109" t="s">
        <v>92</v>
      </c>
      <c r="D109" s="1">
        <v>29423.5</v>
      </c>
    </row>
    <row r="110" spans="1:7" hidden="1" x14ac:dyDescent="0.25">
      <c r="E110"/>
      <c r="F110"/>
      <c r="G110"/>
    </row>
    <row r="111" spans="1:7" hidden="1" x14ac:dyDescent="0.25">
      <c r="E111"/>
      <c r="F111"/>
      <c r="G111"/>
    </row>
    <row r="112" spans="1:7" hidden="1" x14ac:dyDescent="0.25">
      <c r="E112"/>
      <c r="F112"/>
      <c r="G112"/>
    </row>
    <row r="113" spans="1:7" hidden="1" x14ac:dyDescent="0.25">
      <c r="A113" t="s">
        <v>103</v>
      </c>
      <c r="B113" t="s">
        <v>93</v>
      </c>
      <c r="C113" t="s">
        <v>94</v>
      </c>
      <c r="D113" t="s">
        <v>104</v>
      </c>
      <c r="E113" s="2" t="s">
        <v>96</v>
      </c>
    </row>
    <row r="114" spans="1:7" hidden="1" x14ac:dyDescent="0.25">
      <c r="A114" t="s">
        <v>105</v>
      </c>
      <c r="E114"/>
      <c r="F114"/>
      <c r="G114"/>
    </row>
    <row r="115" spans="1:7" hidden="1" x14ac:dyDescent="0.25">
      <c r="A115" t="s">
        <v>106</v>
      </c>
      <c r="E115"/>
      <c r="F115"/>
      <c r="G115"/>
    </row>
    <row r="116" spans="1:7" hidden="1" x14ac:dyDescent="0.25">
      <c r="A116" t="s">
        <v>106</v>
      </c>
      <c r="E116"/>
      <c r="F116"/>
      <c r="G116"/>
    </row>
    <row r="117" spans="1:7" hidden="1" x14ac:dyDescent="0.25">
      <c r="A117" t="s">
        <v>107</v>
      </c>
      <c r="E117"/>
      <c r="F117"/>
      <c r="G117"/>
    </row>
    <row r="118" spans="1:7" hidden="1" x14ac:dyDescent="0.25">
      <c r="A118" t="s">
        <v>106</v>
      </c>
      <c r="E118"/>
      <c r="F118"/>
      <c r="G118"/>
    </row>
    <row r="119" spans="1:7" hidden="1" x14ac:dyDescent="0.25">
      <c r="A119" t="s">
        <v>108</v>
      </c>
      <c r="E119"/>
      <c r="F119"/>
      <c r="G119"/>
    </row>
    <row r="120" spans="1:7" hidden="1" x14ac:dyDescent="0.25">
      <c r="A120" t="s">
        <v>109</v>
      </c>
      <c r="E120"/>
      <c r="F120"/>
      <c r="G120"/>
    </row>
    <row r="121" spans="1:7" hidden="1" x14ac:dyDescent="0.25">
      <c r="A121" t="s">
        <v>110</v>
      </c>
      <c r="E121"/>
      <c r="F121"/>
      <c r="G121"/>
    </row>
    <row r="122" spans="1:7" hidden="1" x14ac:dyDescent="0.25">
      <c r="A122" t="s">
        <v>111</v>
      </c>
      <c r="E122"/>
      <c r="F122"/>
      <c r="G122"/>
    </row>
    <row r="123" spans="1:7" hidden="1" x14ac:dyDescent="0.25">
      <c r="A123" t="s">
        <v>111</v>
      </c>
      <c r="E123"/>
      <c r="F123"/>
      <c r="G123"/>
    </row>
    <row r="124" spans="1:7" hidden="1" x14ac:dyDescent="0.25">
      <c r="A124" t="s">
        <v>112</v>
      </c>
      <c r="E124"/>
      <c r="F124"/>
      <c r="G124"/>
    </row>
    <row r="125" spans="1:7" hidden="1" x14ac:dyDescent="0.25">
      <c r="A125" t="s">
        <v>113</v>
      </c>
      <c r="E125"/>
      <c r="F125"/>
      <c r="G125"/>
    </row>
    <row r="126" spans="1:7" hidden="1" x14ac:dyDescent="0.25">
      <c r="A126" t="s">
        <v>114</v>
      </c>
      <c r="E126"/>
      <c r="F126"/>
      <c r="G126"/>
    </row>
    <row r="127" spans="1:7" hidden="1" x14ac:dyDescent="0.25">
      <c r="A127" t="s">
        <v>115</v>
      </c>
      <c r="E127"/>
      <c r="F127"/>
      <c r="G127"/>
    </row>
    <row r="128" spans="1:7" hidden="1" x14ac:dyDescent="0.25">
      <c r="A128" t="s">
        <v>116</v>
      </c>
      <c r="E128"/>
      <c r="F128"/>
      <c r="G128"/>
    </row>
    <row r="129" spans="1:7" hidden="1" x14ac:dyDescent="0.25">
      <c r="A129" t="s">
        <v>117</v>
      </c>
      <c r="E129"/>
      <c r="F129"/>
      <c r="G129"/>
    </row>
    <row r="130" spans="1:7" hidden="1" x14ac:dyDescent="0.25">
      <c r="A130" t="s">
        <v>118</v>
      </c>
      <c r="E130"/>
      <c r="F130"/>
      <c r="G130"/>
    </row>
    <row r="131" spans="1:7" hidden="1" x14ac:dyDescent="0.25">
      <c r="A131" t="s">
        <v>118</v>
      </c>
      <c r="E131"/>
      <c r="F131"/>
      <c r="G131"/>
    </row>
    <row r="132" spans="1:7" hidden="1" x14ac:dyDescent="0.25">
      <c r="A132" t="s">
        <v>119</v>
      </c>
      <c r="E132"/>
      <c r="F132"/>
      <c r="G132"/>
    </row>
    <row r="133" spans="1:7" hidden="1" x14ac:dyDescent="0.25">
      <c r="A133" t="s">
        <v>120</v>
      </c>
      <c r="E133"/>
      <c r="F133"/>
      <c r="G133"/>
    </row>
    <row r="134" spans="1:7" hidden="1" x14ac:dyDescent="0.25">
      <c r="A134" t="s">
        <v>121</v>
      </c>
      <c r="E134"/>
      <c r="F134"/>
      <c r="G134"/>
    </row>
    <row r="135" spans="1:7" hidden="1" x14ac:dyDescent="0.25">
      <c r="A135" t="s">
        <v>122</v>
      </c>
      <c r="E135"/>
      <c r="F135"/>
      <c r="G135"/>
    </row>
  </sheetData>
  <autoFilter ref="G1:G135">
    <filterColumn colId="0">
      <filters>
        <filter val="23,000.00"/>
        <filter val="25,000.00"/>
      </filters>
    </filterColumn>
  </autoFilter>
  <pageMargins left="0.7" right="0.7" top="0.75" bottom="0.75" header="0.3" footer="0.3"/>
  <pageSetup orientation="portrait" r:id="rId1"/>
  <headerFooter>
    <oddHeader>&amp;CNOVEDADES ADM TEMP SEPTIEMBRE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 TEMP SEPTIEMBRE 2017</vt:lpstr>
      <vt:lpstr>NOVEDADES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Lobillo</cp:lastModifiedBy>
  <cp:lastPrinted>2017-09-12T16:15:39Z</cp:lastPrinted>
  <dcterms:created xsi:type="dcterms:W3CDTF">2017-09-12T16:16:13Z</dcterms:created>
  <dcterms:modified xsi:type="dcterms:W3CDTF">2017-09-26T06:52:01Z</dcterms:modified>
</cp:coreProperties>
</file>