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leyba.ADMINISTRATIVOS\Desktop\"/>
    </mc:Choice>
  </mc:AlternateContent>
  <bookViews>
    <workbookView xWindow="0" yWindow="0" windowWidth="28800" windowHeight="12330"/>
  </bookViews>
  <sheets>
    <sheet name="Hoja1" sheetId="1" r:id="rId1"/>
  </sheets>
  <externalReferences>
    <externalReference r:id="rId2"/>
  </externalReferences>
  <definedNames>
    <definedName name="_xlnm.Print_Area" localSheetId="0">Hoja1!$A$1:$J$50</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I25" i="1"/>
  <c r="G29" i="1"/>
  <c r="G30" i="1"/>
  <c r="J29" i="1"/>
  <c r="I29" i="1"/>
  <c r="J33" i="1"/>
  <c r="C16" i="1"/>
  <c r="C15" i="1"/>
  <c r="C14" i="1"/>
  <c r="I33" i="1"/>
</calcChain>
</file>

<file path=xl/sharedStrings.xml><?xml version="1.0" encoding="utf-8"?>
<sst xmlns="http://schemas.openxmlformats.org/spreadsheetml/2006/main" count="94" uniqueCount="74">
  <si>
    <t>Informe de Evaluación semestral de las Metas Físicas-Financieras</t>
  </si>
  <si>
    <t>Código</t>
  </si>
  <si>
    <t>Documento Relacionado</t>
  </si>
  <si>
    <t>Fecha Versión</t>
  </si>
  <si>
    <t>Versión</t>
  </si>
  <si>
    <t>DEC-FOR013</t>
  </si>
  <si>
    <t>Lineamientos para la Ejecución Presupuestaria 2022 del Gobierno General Nacional</t>
  </si>
  <si>
    <t>I -Información Institucional</t>
  </si>
  <si>
    <t>I.I - Completar los datos requeridos sobre la institución</t>
  </si>
  <si>
    <t>Capítulo</t>
  </si>
  <si>
    <t>0219 - MINISTERIO DE EDUCACIÓN SUPERIOR CIENCIA Y TECNOLOGÍA</t>
  </si>
  <si>
    <t>Subcapítulo</t>
  </si>
  <si>
    <t>01 - MINISTERIO DE EDUCACIÓN SUPERIOR CIENCIA Y TECNOLOGÍA</t>
  </si>
  <si>
    <t>Unidad Ejecutora</t>
  </si>
  <si>
    <t>0002 - INSTITUTO TECNOLÓGICO DE LAS AMÉRICAS</t>
  </si>
  <si>
    <t>Misión</t>
  </si>
  <si>
    <t>Formar profesionales en alta tecnología promoviendo la educación especializada, sustentada en la innovación y emprendimiento contribuyendo al desarrollo de los sectores productivos de la nación.</t>
  </si>
  <si>
    <t>Visión</t>
  </si>
  <si>
    <t>Ser referente de formación especializada en alta tecnología con egresados emprendedores y destacados en innovación, soluciones tecnológicas efectivas y altos estándares de calidad a nivel nacional e internacional.</t>
  </si>
  <si>
    <t>II. Contribución a la Estrategia Nacional de Desarrollo</t>
  </si>
  <si>
    <t>Eje estratégico:</t>
  </si>
  <si>
    <t>Objetivo general:</t>
  </si>
  <si>
    <t>Objetivo(s) específico(s):</t>
  </si>
  <si>
    <t>3.3.3</t>
  </si>
  <si>
    <t>III. Información del Programa</t>
  </si>
  <si>
    <t>Nombre:</t>
  </si>
  <si>
    <t xml:space="preserve"> 12 - Fomento y desarrollo de la ciencia y la tecnología</t>
  </si>
  <si>
    <t>Descripción:</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</si>
  <si>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</si>
  <si>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r>
      <t>Beneficiarios:</t>
    </r>
    <r>
      <rPr>
        <sz val="12"/>
        <color rgb="FF000000"/>
        <rFont val="Century Gothic"/>
        <family val="2"/>
      </rPr>
      <t xml:space="preserve"> </t>
    </r>
  </si>
  <si>
    <t>Jóvenes desde los 16 años e interesados en educación técnica superior.</t>
  </si>
  <si>
    <t>Resultado Asociado:</t>
  </si>
  <si>
    <t>Incrementada la proporción de jóvenes matriculados en educación técnica superior en sus regiones/ comunidades de origen en el 9,802 en el 2019 a 12,914 en el 2024
Mejoradas las competencias de los estudiantes en el manejo de las TIC de 6,417 en el 2019 a 7,324 en el 2024</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</si>
  <si>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</si>
  <si>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</si>
  <si>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</si>
  <si>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</si>
  <si>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</si>
  <si>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</si>
  <si>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</si>
  <si>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</si>
  <si>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Anual</t>
  </si>
  <si>
    <t>Ejecución Anual</t>
  </si>
  <si>
    <t>Avance</t>
  </si>
  <si>
    <t>Producto</t>
  </si>
  <si>
    <t>Indicador</t>
  </si>
  <si>
    <t>Física
(A)</t>
  </si>
  <si>
    <t>Financiera
(B)</t>
  </si>
  <si>
    <t>Física
(C)</t>
  </si>
  <si>
    <t>Financiera
(D)</t>
  </si>
  <si>
    <t>Física 
(E)</t>
  </si>
  <si>
    <t>Financiera 
 (F)</t>
  </si>
  <si>
    <t>Física 
(%)
 G=E/C</t>
  </si>
  <si>
    <t>Financiero 
(%) 
H=F/D</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</si>
  <si>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</si>
  <si>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</si>
  <si>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</si>
  <si>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</si>
  <si>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V. Análisis de los Logros y Desviaciones</t>
  </si>
  <si>
    <t xml:space="preserve">Producto: </t>
  </si>
  <si>
    <t xml:space="preserve">Descripción del producto: </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</si>
  <si>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</si>
  <si>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Logros alcanzados:</t>
  </si>
  <si>
    <t>De la meta propuesta para el 2022 de 13,324 matriculados, se superó la meta en más del 100% de lo programado con 14,483 matriculados. Lo anterior se logró con un monto presupuestario de RD$ 411,715,813.05 de los RD$ 379,170,969.00 programados, lo
que representa un ejecución de un 108.58% de los recursos financieros programados.
En relación a los matriculados en Educación Superior en el 2022 hubo un incremento de un 17% de la matricula en comparación con el 2021. En relación al enfoque de genero un 24% corresponde a chicas matriculadas en una de las diversas carreras que se imparten en la institución. Por último, cabe destacar que en la 14va graduación de Técnico Superior otorgamos a la sociedad 546 nuevos egresados.</t>
  </si>
  <si>
    <t>Causas y justificación del desvío:</t>
  </si>
  <si>
    <t>Para este producto se sobrepaso la meta física programada en un 108.70% a consecuencia de las campañas de aumento de matricula en educación técnica superior que viene haciendo la institución desde el 2021. Este crecimiento se debe a  los logros expuestos en materia de empleabilidad de nuestros egresados.. En relación a la ejecución financiera la misma fue lograda en un 108.58% está variación se debió a los recursos asignados por Presidencia para la puesto en marcha del Proyecto de Proto Scanner 3D.</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</si>
  <si>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</si>
  <si>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 xml:space="preserve">De la meta propuesta para el 2022 fue de 7,247 egresados de educación continua, de  lo cual se logro en un 78%  de lo programado. Lo anterior se logró con un monto presupuestario de RD$ 198,312,554.74 de los RD$ 237,609,340.00 programados, lo que representa un 83.46% de los recursos financieros asignados. </t>
  </si>
  <si>
    <t>Para este producto solo se logró de la producción física programada un 78%, debido al incremento en la tasa de deserción de los beneficiarios del proyecto de capacitación del PROPEEP.
En este sentido, se han ido realizando esfuerzos desde el departamento responsable de dicho proyecto para identificar la causa raíz de la problemática;  de modo que se puedan realizar los ajustes de lugar para el 2023.
En relación a la ejecución financiera, la misma fue lograda en un 83.46% debido a que la ejecución de los procesos de compras, previstos no se pudieron concluir, según lo programado. 
Además, se realizaron compras que por la fecha de entrega de los proveedores no se logró realizar el pago y todos los procesos administrativos que esto conlleva a tiempo. 
Es decir, esto se debe en gran medida a que los recursos con que se ejecutan dichos procesos son de captación directa, impidiendo así no siempre cumplir con lo programado.</t>
  </si>
  <si>
    <r>
      <t xml:space="preserve">VI. </t>
    </r>
    <r>
      <rPr>
        <b/>
        <sz val="11"/>
        <color theme="0"/>
        <rFont val="Century Gothic"/>
        <family val="2"/>
      </rPr>
      <t>Oportunidades de Mejora</t>
    </r>
  </si>
  <si>
    <t xml:space="preserve">VI. I - De acuerdo a los eventos presentados durante la ejecución del producto, ¿qué aspecto puede mejorarse? </t>
  </si>
  <si>
    <t>Mejorar los cronogramas de ejecución y la planificación de los procesos de compras para poder cumplir con lo programado a nivel financiero en el producto 06. Mejorar el proceso de seleccion de los beneficiarios a capacitarse bajo el proyecto de PROPEEP.
Validar que las proyecciones para la programación de la producción física se realice tomando en consideración todos los factores que inciden en la ejecución de la misma.</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</si>
  <si>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</si>
  <si>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28/03/2019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</si>
</sst>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00%"/>
    <numFmt numFmtId="168"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
      <b/>
      <sz val="11"/>
      <color rgb="FFFF0000"/>
      <name val="Calibri"/>
      <family val="2"/>
      <scheme val="minor"/>
    </font>
    <font>
      <b/>
      <sz val="11"/>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6" fontId="15" fillId="0" borderId="26" xfId="0" applyNumberFormat="1" applyFont="1" applyBorder="1" applyAlignment="1" applyProtection="1">
      <alignment horizontal="center" vertical="center" wrapText="1" readingOrder="1"/>
      <protection locked="0"/>
    </xf>
    <xf numFmtId="10" fontId="15" fillId="7" borderId="26" xfId="2" applyNumberFormat="1" applyFont="1" applyFill="1" applyBorder="1" applyAlignment="1" applyProtection="1">
      <alignment horizontal="center" vertical="center" wrapText="1" readingOrder="1"/>
      <protection locked="0"/>
    </xf>
    <xf numFmtId="167"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5"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readingOrder="1"/>
      <protection locked="0"/>
    </xf>
    <xf numFmtId="165"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9" fillId="0" borderId="20" xfId="0" applyFont="1" applyBorder="1" applyAlignment="1">
      <alignment vertical="center"/>
    </xf>
    <xf numFmtId="0" fontId="2" fillId="0" borderId="20" xfId="0" applyFont="1" applyBorder="1"/>
    <xf numFmtId="0" fontId="15" fillId="0" borderId="22"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4" fontId="0" fillId="0" borderId="0" xfId="0" applyNumberFormat="1"/>
    <xf numFmtId="0" fontId="2" fillId="0" borderId="20" xfId="0" applyFont="1" applyBorder="1" applyAlignment="1" applyProtection="1">
      <alignment vertical="center" wrapText="1"/>
      <protection locked="0"/>
    </xf>
    <xf numFmtId="0" fontId="24" fillId="0" borderId="20" xfId="0" applyFont="1" applyBorder="1" applyAlignment="1" applyProtection="1">
      <alignment vertical="center" wrapText="1"/>
      <protection locked="0"/>
    </xf>
    <xf numFmtId="166" fontId="22" fillId="0" borderId="26" xfId="0" applyNumberFormat="1" applyFont="1" applyBorder="1" applyAlignment="1">
      <alignment horizontal="center" vertical="center" wrapText="1" readingOrder="1"/>
    </xf>
    <xf numFmtId="165" fontId="22" fillId="0" borderId="26" xfId="0" applyNumberFormat="1" applyFont="1" applyBorder="1" applyAlignment="1">
      <alignment horizontal="center" vertical="center" wrapText="1"/>
    </xf>
    <xf numFmtId="10" fontId="15" fillId="7" borderId="26" xfId="2" applyNumberFormat="1" applyFont="1" applyFill="1" applyBorder="1" applyAlignment="1" applyProtection="1">
      <alignment horizontal="center" vertical="center" wrapText="1" readingOrder="1"/>
    </xf>
    <xf numFmtId="167" fontId="15" fillId="7" borderId="27" xfId="0" applyNumberFormat="1" applyFont="1" applyFill="1" applyBorder="1" applyAlignment="1">
      <alignment horizontal="center" vertical="center" wrapText="1" readingOrder="1"/>
    </xf>
    <xf numFmtId="167" fontId="15" fillId="7" borderId="23" xfId="0" applyNumberFormat="1" applyFont="1" applyFill="1" applyBorder="1" applyAlignment="1">
      <alignment horizontal="center" vertical="center" wrapText="1" readingOrder="1"/>
    </xf>
    <xf numFmtId="165" fontId="15" fillId="0" borderId="26" xfId="0" applyNumberFormat="1" applyFont="1" applyBorder="1" applyAlignment="1" applyProtection="1">
      <alignment horizontal="center" vertical="center" wrapText="1" readingOrder="1"/>
      <protection locked="0"/>
    </xf>
    <xf numFmtId="168" fontId="0" fillId="0" borderId="0" xfId="2" applyNumberFormat="1" applyFont="1"/>
    <xf numFmtId="165" fontId="15" fillId="9" borderId="26" xfId="0" applyNumberFormat="1" applyFont="1" applyFill="1" applyBorder="1" applyAlignment="1">
      <alignment horizontal="center" vertical="center" wrapText="1"/>
    </xf>
    <xf numFmtId="9" fontId="10" fillId="0" borderId="0" xfId="2" applyFont="1" applyProtection="1">
      <protection locked="0"/>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9" fillId="0" borderId="20" xfId="0" quotePrefix="1" applyNumberFormat="1"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0" fillId="6" borderId="20" xfId="0" applyFill="1" applyBorder="1" applyAlignment="1">
      <alignment horizontal="center" vertical="center" wrapText="1"/>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0" fillId="0" borderId="33" xfId="0" applyBorder="1" applyAlignment="1" applyProtection="1">
      <alignment horizontal="justify" vertical="center" wrapText="1"/>
      <protection locked="0"/>
    </xf>
    <xf numFmtId="0" fontId="0" fillId="0" borderId="34" xfId="0" applyBorder="1" applyAlignment="1" applyProtection="1">
      <alignment horizontal="justify" vertical="center" wrapText="1"/>
      <protection locked="0"/>
    </xf>
    <xf numFmtId="0" fontId="0" fillId="0" borderId="35" xfId="0" applyBorder="1" applyAlignment="1" applyProtection="1">
      <alignment horizontal="justify" vertical="center" wrapText="1"/>
      <protection locked="0"/>
    </xf>
    <xf numFmtId="0" fontId="17" fillId="0" borderId="0" xfId="0" applyFont="1" applyAlignment="1">
      <alignment horizontal="left" vertical="center" wrapText="1"/>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25" fillId="0" borderId="20" xfId="0" applyFont="1" applyBorder="1" applyAlignment="1" applyProtection="1">
      <alignment horizontal="left" vertical="center" wrapText="1"/>
      <protection locked="0"/>
    </xf>
    <xf numFmtId="0" fontId="20" fillId="0" borderId="20" xfId="0" applyFont="1" applyBorder="1" applyAlignment="1" applyProtection="1">
      <alignment horizontal="justify" vertical="center" wrapText="1"/>
      <protection locked="0"/>
    </xf>
    <xf numFmtId="0" fontId="25" fillId="0" borderId="20" xfId="0" applyFont="1" applyBorder="1" applyAlignment="1" applyProtection="1">
      <alignment horizontal="justify" vertical="center" wrapText="1"/>
      <protection locked="0"/>
    </xf>
    <xf numFmtId="0" fontId="23" fillId="0" borderId="17"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2" name="Tabla13" displayName="Tabla13"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calculatedColumnFormula>450+4553</calculatedColumnFormula>
    </tableColumn>
    <tableColumn id="10" name="Financiera_x000a_(D)" dataDxfId="4">
      <calculatedColumnFormula>107770822+106514325</calculatedColumnFormula>
    </tableColumn>
    <tableColumn id="5" name="Física _x000a_(E)" dataDxfId="3">
      <calculatedColumnFormula>9729+4754</calculatedColumnFormula>
    </tableColumn>
    <tableColumn id="6" name="Financiera _x000a_ (F)" dataDxfId="2">
      <calculatedColumnFormula>93923017.27+149051678.37</calculatedColumnFormula>
    </tableColumn>
    <tableColumn id="7" name="Física _x000a_(%)_x000a_ G=E/C" dataDxfId="1">
      <calculatedColumnFormula>+Tabla13[[#This Row],[Física 
(E)]]/Tabla13[[#This Row],[Física
(C)]]</calculatedColumnFormula>
    </tableColumn>
    <tableColumn id="8"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zoomScaleNormal="100" zoomScaleSheetLayoutView="70" workbookViewId="0">
      <selection activeCell="J3" sqref="J3"/>
    </sheetView>
  </sheetViews>
  <sheetFormatPr baseColWidth="10" defaultColWidth="11.42578125" defaultRowHeight="15" x14ac:dyDescent="0.25"/>
  <cols>
    <col min="1" max="1" width="23" style="5" customWidth="1"/>
    <col min="2" max="10" width="12.7109375" style="5" customWidth="1"/>
  </cols>
  <sheetData>
    <row r="1" spans="1:10" ht="21.75" thickBot="1" x14ac:dyDescent="0.3">
      <c r="A1" s="17"/>
      <c r="B1" s="53" t="s">
        <v>0</v>
      </c>
      <c r="C1" s="54"/>
      <c r="D1" s="54"/>
      <c r="E1" s="54"/>
      <c r="F1" s="54"/>
      <c r="G1" s="54"/>
      <c r="H1" s="54"/>
      <c r="I1" s="54"/>
      <c r="J1" s="55"/>
    </row>
    <row r="2" spans="1:10" ht="21.75" thickBot="1" x14ac:dyDescent="0.3">
      <c r="A2" s="18"/>
      <c r="B2" s="56" t="s">
        <v>1</v>
      </c>
      <c r="C2" s="57"/>
      <c r="D2" s="56" t="s">
        <v>2</v>
      </c>
      <c r="E2" s="57"/>
      <c r="F2" s="57"/>
      <c r="G2" s="57"/>
      <c r="H2" s="58"/>
      <c r="I2" s="1" t="s">
        <v>3</v>
      </c>
      <c r="J2" s="2" t="s">
        <v>4</v>
      </c>
    </row>
    <row r="3" spans="1:10" ht="26.25" customHeight="1" thickBot="1" x14ac:dyDescent="0.3">
      <c r="A3" s="19"/>
      <c r="B3" s="59" t="s">
        <v>5</v>
      </c>
      <c r="C3" s="60"/>
      <c r="D3" s="59" t="s">
        <v>6</v>
      </c>
      <c r="E3" s="60"/>
      <c r="F3" s="60"/>
      <c r="G3" s="60"/>
      <c r="H3" s="61"/>
      <c r="I3" s="21" t="s">
        <v>73</v>
      </c>
      <c r="J3" s="22">
        <v>0</v>
      </c>
    </row>
    <row r="4" spans="1:10" x14ac:dyDescent="0.25">
      <c r="A4" s="62"/>
      <c r="B4" s="63"/>
      <c r="C4" s="63"/>
      <c r="D4" s="64"/>
      <c r="E4" s="64"/>
      <c r="F4" s="64"/>
      <c r="G4" s="64"/>
      <c r="H4" s="64"/>
      <c r="I4" s="63"/>
      <c r="J4" s="65"/>
    </row>
    <row r="5" spans="1:10" ht="3" customHeight="1" x14ac:dyDescent="0.25">
      <c r="A5" s="44"/>
      <c r="B5" s="45"/>
      <c r="C5" s="45"/>
      <c r="D5" s="45"/>
      <c r="E5" s="45"/>
      <c r="F5" s="45"/>
      <c r="G5" s="45"/>
      <c r="H5" s="45"/>
      <c r="I5" s="45"/>
      <c r="J5" s="46"/>
    </row>
    <row r="6" spans="1:10" ht="15.75" x14ac:dyDescent="0.25">
      <c r="A6" s="47" t="s">
        <v>7</v>
      </c>
      <c r="B6" s="48"/>
      <c r="C6" s="48"/>
      <c r="D6" s="48"/>
      <c r="E6" s="48"/>
      <c r="F6" s="48"/>
      <c r="G6" s="48"/>
      <c r="H6" s="48"/>
      <c r="I6" s="48"/>
      <c r="J6" s="49"/>
    </row>
    <row r="7" spans="1:10" ht="15.75" x14ac:dyDescent="0.25">
      <c r="A7" s="50" t="s">
        <v>8</v>
      </c>
      <c r="B7" s="51"/>
      <c r="C7" s="51"/>
      <c r="D7" s="51"/>
      <c r="E7" s="51"/>
      <c r="F7" s="51"/>
      <c r="G7" s="51"/>
      <c r="H7" s="51"/>
      <c r="I7" s="51"/>
      <c r="J7" s="52"/>
    </row>
    <row r="8" spans="1:10" ht="15" customHeight="1" x14ac:dyDescent="0.25">
      <c r="A8" s="27" t="s">
        <v>9</v>
      </c>
      <c r="B8" s="66" t="s">
        <v>10</v>
      </c>
      <c r="C8" s="66"/>
      <c r="D8" s="66"/>
      <c r="E8" s="66"/>
      <c r="F8" s="66"/>
      <c r="G8" s="66"/>
      <c r="H8" s="66"/>
      <c r="I8" s="66"/>
      <c r="J8" s="66"/>
    </row>
    <row r="9" spans="1:10" ht="15" customHeight="1" x14ac:dyDescent="0.25">
      <c r="A9" s="28" t="s">
        <v>11</v>
      </c>
      <c r="B9" s="66" t="s">
        <v>12</v>
      </c>
      <c r="C9" s="66"/>
      <c r="D9" s="66"/>
      <c r="E9" s="66"/>
      <c r="F9" s="66"/>
      <c r="G9" s="66"/>
      <c r="H9" s="66"/>
      <c r="I9" s="66"/>
      <c r="J9" s="66"/>
    </row>
    <row r="10" spans="1:10" ht="15" customHeight="1" x14ac:dyDescent="0.25">
      <c r="A10" s="28" t="s">
        <v>13</v>
      </c>
      <c r="B10" s="66" t="s">
        <v>14</v>
      </c>
      <c r="C10" s="66"/>
      <c r="D10" s="66"/>
      <c r="E10" s="66"/>
      <c r="F10" s="66"/>
      <c r="G10" s="66"/>
      <c r="H10" s="66"/>
      <c r="I10" s="66"/>
      <c r="J10" s="66"/>
    </row>
    <row r="11" spans="1:10" ht="39" customHeight="1" x14ac:dyDescent="0.25">
      <c r="A11" s="26" t="s">
        <v>15</v>
      </c>
      <c r="B11" s="67" t="s">
        <v>16</v>
      </c>
      <c r="C11" s="67"/>
      <c r="D11" s="67"/>
      <c r="E11" s="67"/>
      <c r="F11" s="67"/>
      <c r="G11" s="67"/>
      <c r="H11" s="67"/>
      <c r="I11" s="67"/>
      <c r="J11" s="67"/>
    </row>
    <row r="12" spans="1:10" ht="48.75" customHeight="1" x14ac:dyDescent="0.25">
      <c r="A12" s="26" t="s">
        <v>17</v>
      </c>
      <c r="B12" s="67" t="s">
        <v>18</v>
      </c>
      <c r="C12" s="67"/>
      <c r="D12" s="67"/>
      <c r="E12" s="67"/>
      <c r="F12" s="67"/>
      <c r="G12" s="67"/>
      <c r="H12" s="67"/>
      <c r="I12" s="67"/>
      <c r="J12" s="67"/>
    </row>
    <row r="13" spans="1:10" ht="15.75" x14ac:dyDescent="0.25">
      <c r="A13" s="47" t="s">
        <v>19</v>
      </c>
      <c r="B13" s="48"/>
      <c r="C13" s="48"/>
      <c r="D13" s="48"/>
      <c r="E13" s="48"/>
      <c r="F13" s="48"/>
      <c r="G13" s="48"/>
      <c r="H13" s="48"/>
      <c r="I13" s="48"/>
      <c r="J13" s="49"/>
    </row>
    <row r="14" spans="1:10" ht="27.75" customHeight="1" x14ac:dyDescent="0.25">
      <c r="A14" s="3" t="s">
        <v>20</v>
      </c>
      <c r="B14" s="23">
        <v>3</v>
      </c>
      <c r="C14" s="68" t="str">
        <f>IFERROR(VLOOKUP(B14,'[1]Validacion datos'!A2:B5,2,FALSE),"")</f>
        <v>DESARROLLO PRODUCTIVO</v>
      </c>
      <c r="D14" s="68"/>
      <c r="E14" s="68"/>
      <c r="F14" s="68"/>
      <c r="G14" s="68"/>
      <c r="H14" s="68"/>
      <c r="I14" s="68"/>
      <c r="J14" s="68"/>
    </row>
    <row r="15" spans="1:10" ht="26.25" customHeight="1" x14ac:dyDescent="0.25">
      <c r="A15" s="3" t="s">
        <v>21</v>
      </c>
      <c r="B15" s="24">
        <v>3.3</v>
      </c>
      <c r="C15" s="43" t="str">
        <f>IFERROR(VLOOKUP(B15,'[1]Validacion datos'!A8:B26,2,FALSE),"")</f>
        <v>Competitividad e innovavión en un ambiente favorable a la cooperación y la responsabilidad social</v>
      </c>
      <c r="D15" s="43"/>
      <c r="E15" s="43"/>
      <c r="F15" s="43"/>
      <c r="G15" s="43"/>
      <c r="H15" s="43"/>
      <c r="I15" s="43"/>
      <c r="J15" s="43"/>
    </row>
    <row r="16" spans="1:10" ht="36.75" customHeight="1" x14ac:dyDescent="0.25">
      <c r="A16" s="3" t="s">
        <v>22</v>
      </c>
      <c r="B16" s="25" t="s">
        <v>23</v>
      </c>
      <c r="C16" s="43" t="str">
        <f>IFERROR(VLOOKUP(B16,'[1]Validacion datos'!D8:E64,2,FALSE),"")</f>
        <v>Consolidar un sistema de educación superior de calidad, que responda a las necesidades del desarrollo de la Nación</v>
      </c>
      <c r="D16" s="43"/>
      <c r="E16" s="43"/>
      <c r="F16" s="43"/>
      <c r="G16" s="43"/>
      <c r="H16" s="43"/>
      <c r="I16" s="43"/>
      <c r="J16" s="43"/>
    </row>
    <row r="17" spans="1:12" ht="15.75" x14ac:dyDescent="0.25">
      <c r="A17" s="47" t="s">
        <v>24</v>
      </c>
      <c r="B17" s="48"/>
      <c r="C17" s="48"/>
      <c r="D17" s="48"/>
      <c r="E17" s="48"/>
      <c r="F17" s="48"/>
      <c r="G17" s="48"/>
      <c r="H17" s="48"/>
      <c r="I17" s="48"/>
      <c r="J17" s="49"/>
    </row>
    <row r="18" spans="1:12" ht="29.25" customHeight="1" x14ac:dyDescent="0.25">
      <c r="A18" s="27" t="s">
        <v>25</v>
      </c>
      <c r="B18" s="67" t="s">
        <v>26</v>
      </c>
      <c r="C18" s="67"/>
      <c r="D18" s="67"/>
      <c r="E18" s="67"/>
      <c r="F18" s="67"/>
      <c r="G18" s="67"/>
      <c r="H18" s="67"/>
      <c r="I18" s="67"/>
      <c r="J18" s="67"/>
    </row>
    <row r="19" spans="1:12" ht="42.75" customHeight="1" x14ac:dyDescent="0.25">
      <c r="A19" s="26" t="s">
        <v>27</v>
      </c>
      <c r="B19" s="67" t="s">
        <v>28</v>
      </c>
      <c r="C19" s="67"/>
      <c r="D19" s="67"/>
      <c r="E19" s="67"/>
      <c r="F19" s="67"/>
      <c r="G19" s="67"/>
      <c r="H19" s="67"/>
      <c r="I19" s="67"/>
      <c r="J19" s="67"/>
    </row>
    <row r="20" spans="1:12" ht="34.5" customHeight="1" x14ac:dyDescent="0.25">
      <c r="A20" s="26" t="s">
        <v>29</v>
      </c>
      <c r="B20" s="67" t="s">
        <v>30</v>
      </c>
      <c r="C20" s="67"/>
      <c r="D20" s="67"/>
      <c r="E20" s="67"/>
      <c r="F20" s="67"/>
      <c r="G20" s="67"/>
      <c r="H20" s="67"/>
      <c r="I20" s="67"/>
      <c r="J20" s="67"/>
    </row>
    <row r="21" spans="1:12" ht="79.5" customHeight="1" x14ac:dyDescent="0.25">
      <c r="A21" s="26" t="s">
        <v>31</v>
      </c>
      <c r="B21" s="67" t="s">
        <v>32</v>
      </c>
      <c r="C21" s="67"/>
      <c r="D21" s="67"/>
      <c r="E21" s="67"/>
      <c r="F21" s="67"/>
      <c r="G21" s="67"/>
      <c r="H21" s="67"/>
      <c r="I21" s="67"/>
      <c r="J21" s="67"/>
    </row>
    <row r="22" spans="1:12" ht="15.75" x14ac:dyDescent="0.25">
      <c r="A22" s="47" t="s">
        <v>33</v>
      </c>
      <c r="B22" s="48"/>
      <c r="C22" s="48"/>
      <c r="D22" s="48"/>
      <c r="E22" s="48"/>
      <c r="F22" s="48"/>
      <c r="G22" s="48"/>
      <c r="H22" s="48"/>
      <c r="I22" s="48"/>
      <c r="J22" s="49"/>
    </row>
    <row r="23" spans="1:12" ht="15.75" x14ac:dyDescent="0.25">
      <c r="A23" s="50" t="s">
        <v>34</v>
      </c>
      <c r="B23" s="51"/>
      <c r="C23" s="51"/>
      <c r="D23" s="51"/>
      <c r="E23" s="51"/>
      <c r="F23" s="51"/>
      <c r="G23" s="51"/>
      <c r="H23" s="51"/>
      <c r="I23" s="51"/>
      <c r="J23" s="52"/>
    </row>
    <row r="24" spans="1:12" ht="15" customHeight="1" x14ac:dyDescent="0.25">
      <c r="A24" s="69" t="s">
        <v>35</v>
      </c>
      <c r="B24" s="70"/>
      <c r="C24" s="71" t="s">
        <v>36</v>
      </c>
      <c r="D24" s="73"/>
      <c r="E24" s="73"/>
      <c r="F24" s="73" t="s">
        <v>37</v>
      </c>
      <c r="G24" s="73"/>
      <c r="H24" s="70"/>
      <c r="I24" s="71" t="s">
        <v>38</v>
      </c>
      <c r="J24" s="72"/>
    </row>
    <row r="25" spans="1:12" x14ac:dyDescent="0.25">
      <c r="A25" s="84">
        <v>595209094</v>
      </c>
      <c r="B25" s="85"/>
      <c r="C25" s="88">
        <v>699988112</v>
      </c>
      <c r="D25" s="89"/>
      <c r="E25" s="90"/>
      <c r="F25" s="88">
        <v>610028368.24000001</v>
      </c>
      <c r="G25" s="89"/>
      <c r="H25" s="90"/>
      <c r="I25" s="86">
        <f>IF(F25&gt;0,F25/C25,0)</f>
        <v>0.87148389777225244</v>
      </c>
      <c r="J25" s="87"/>
    </row>
    <row r="26" spans="1:12" ht="15.75" x14ac:dyDescent="0.25">
      <c r="A26" s="50" t="s">
        <v>39</v>
      </c>
      <c r="B26" s="51"/>
      <c r="C26" s="51"/>
      <c r="D26" s="51"/>
      <c r="E26" s="51"/>
      <c r="F26" s="51"/>
      <c r="G26" s="51"/>
      <c r="H26" s="51"/>
      <c r="I26" s="51"/>
      <c r="J26" s="52"/>
    </row>
    <row r="27" spans="1:12" ht="15" customHeight="1" x14ac:dyDescent="0.25">
      <c r="A27" s="4"/>
      <c r="B27"/>
      <c r="C27" s="74" t="s">
        <v>40</v>
      </c>
      <c r="D27" s="75"/>
      <c r="E27" s="74" t="s">
        <v>41</v>
      </c>
      <c r="F27" s="75"/>
      <c r="G27" s="74" t="s">
        <v>42</v>
      </c>
      <c r="H27" s="74"/>
      <c r="I27" s="74" t="s">
        <v>43</v>
      </c>
      <c r="J27" s="76"/>
      <c r="K27" s="5"/>
    </row>
    <row r="28" spans="1:12" ht="38.25" x14ac:dyDescent="0.25">
      <c r="A28" s="6" t="s">
        <v>44</v>
      </c>
      <c r="B28" s="7" t="s">
        <v>45</v>
      </c>
      <c r="C28" s="7" t="s">
        <v>46</v>
      </c>
      <c r="D28" s="7" t="s">
        <v>47</v>
      </c>
      <c r="E28" s="7" t="s">
        <v>48</v>
      </c>
      <c r="F28" s="7" t="s">
        <v>49</v>
      </c>
      <c r="G28" s="7" t="s">
        <v>50</v>
      </c>
      <c r="H28" s="7" t="s">
        <v>51</v>
      </c>
      <c r="I28" s="7" t="s">
        <v>52</v>
      </c>
      <c r="J28" s="8" t="s">
        <v>53</v>
      </c>
      <c r="K28" s="5"/>
    </row>
    <row r="29" spans="1:12" ht="60" x14ac:dyDescent="0.25">
      <c r="A29" s="29" t="s">
        <v>54</v>
      </c>
      <c r="B29" s="30" t="s">
        <v>55</v>
      </c>
      <c r="C29" s="39">
        <v>12456</v>
      </c>
      <c r="D29" s="9">
        <v>353843061</v>
      </c>
      <c r="E29" s="34">
        <v>13324</v>
      </c>
      <c r="F29" s="34">
        <v>379170969</v>
      </c>
      <c r="G29" s="35">
        <f>9729+4754</f>
        <v>14483</v>
      </c>
      <c r="H29" s="34">
        <v>411715813.5</v>
      </c>
      <c r="I29" s="36">
        <f>+Tabla13[[#This Row],[Física 
(E)]]/Tabla13[[#This Row],[Física
(C)]]</f>
        <v>1.0869858901230862</v>
      </c>
      <c r="J29" s="38">
        <f>+Tabla13[[#This Row],[Financiera 
 (F)]]/Tabla13[[#This Row],[Financiera
(D)]]</f>
        <v>1.0858315830081391</v>
      </c>
      <c r="K29" s="5"/>
      <c r="L29" s="31"/>
    </row>
    <row r="30" spans="1:12" x14ac:dyDescent="0.25">
      <c r="A30" s="12"/>
      <c r="B30" s="13"/>
      <c r="C30" s="14"/>
      <c r="D30" s="15"/>
      <c r="E30" s="15"/>
      <c r="F30" s="15"/>
      <c r="G30" s="16">
        <f>9729+4754</f>
        <v>14483</v>
      </c>
      <c r="H30" s="15"/>
      <c r="I30" s="10"/>
      <c r="J30" s="11"/>
      <c r="K30" s="5"/>
    </row>
    <row r="31" spans="1:12" ht="15" customHeight="1" x14ac:dyDescent="0.25">
      <c r="A31" s="4"/>
      <c r="B31"/>
      <c r="C31" s="74" t="s">
        <v>40</v>
      </c>
      <c r="D31" s="75"/>
      <c r="E31" s="74" t="s">
        <v>41</v>
      </c>
      <c r="F31" s="75"/>
      <c r="G31" s="74" t="s">
        <v>42</v>
      </c>
      <c r="H31" s="74"/>
      <c r="I31" s="74" t="s">
        <v>43</v>
      </c>
      <c r="J31" s="76"/>
      <c r="K31" s="5"/>
    </row>
    <row r="32" spans="1:12" ht="38.25" x14ac:dyDescent="0.25">
      <c r="A32" s="6" t="s">
        <v>44</v>
      </c>
      <c r="B32" s="7" t="s">
        <v>45</v>
      </c>
      <c r="C32" s="7" t="s">
        <v>46</v>
      </c>
      <c r="D32" s="7" t="s">
        <v>47</v>
      </c>
      <c r="E32" s="7" t="s">
        <v>48</v>
      </c>
      <c r="F32" s="7" t="s">
        <v>49</v>
      </c>
      <c r="G32" s="7" t="s">
        <v>50</v>
      </c>
      <c r="H32" s="7" t="s">
        <v>51</v>
      </c>
      <c r="I32" s="7" t="s">
        <v>52</v>
      </c>
      <c r="J32" s="8" t="s">
        <v>53</v>
      </c>
      <c r="K32" s="5"/>
      <c r="L32" s="40"/>
    </row>
    <row r="33" spans="1:12" ht="60" x14ac:dyDescent="0.25">
      <c r="A33" s="29" t="s">
        <v>56</v>
      </c>
      <c r="B33" s="30" t="s">
        <v>57</v>
      </c>
      <c r="C33" s="39">
        <v>7247</v>
      </c>
      <c r="D33" s="9">
        <v>241366033</v>
      </c>
      <c r="E33" s="34">
        <v>7247</v>
      </c>
      <c r="F33" s="34">
        <v>237609340</v>
      </c>
      <c r="G33" s="41">
        <f>4450+1203</f>
        <v>5653</v>
      </c>
      <c r="H33" s="34">
        <v>198312554.74000001</v>
      </c>
      <c r="I33" s="36">
        <f>+G33/E33</f>
        <v>0.78004691596522702</v>
      </c>
      <c r="J33" s="37">
        <f>+H33/F33</f>
        <v>0.83461599085288485</v>
      </c>
      <c r="K33" s="5"/>
      <c r="L33" s="31"/>
    </row>
    <row r="34" spans="1:12" x14ac:dyDescent="0.25">
      <c r="A34" s="4"/>
      <c r="B34"/>
      <c r="C34" s="74"/>
      <c r="D34" s="75"/>
      <c r="E34" s="74"/>
      <c r="F34" s="75"/>
      <c r="G34" s="74"/>
      <c r="H34" s="74"/>
      <c r="I34" s="74"/>
      <c r="J34" s="76"/>
    </row>
    <row r="35" spans="1:12" ht="15.75" x14ac:dyDescent="0.25">
      <c r="A35" s="47" t="s">
        <v>58</v>
      </c>
      <c r="B35" s="48"/>
      <c r="C35" s="48"/>
      <c r="D35" s="48"/>
      <c r="E35" s="48"/>
      <c r="F35" s="48"/>
      <c r="G35" s="48"/>
      <c r="H35" s="48"/>
      <c r="I35" s="48"/>
      <c r="J35" s="49"/>
    </row>
    <row r="36" spans="1:12" ht="25.5" customHeight="1" x14ac:dyDescent="0.25">
      <c r="A36" s="33" t="s">
        <v>59</v>
      </c>
      <c r="B36" s="91" t="s">
        <v>54</v>
      </c>
      <c r="C36" s="91"/>
      <c r="D36" s="91"/>
      <c r="E36" s="91"/>
      <c r="F36" s="91"/>
      <c r="G36" s="91"/>
      <c r="H36" s="91"/>
      <c r="I36" s="91"/>
      <c r="J36" s="91"/>
      <c r="K36" s="5"/>
    </row>
    <row r="37" spans="1:12" ht="61.5" customHeight="1" x14ac:dyDescent="0.25">
      <c r="A37" s="33" t="s">
        <v>60</v>
      </c>
      <c r="B37" s="93" t="s">
        <v>61</v>
      </c>
      <c r="C37" s="93"/>
      <c r="D37" s="93"/>
      <c r="E37" s="93"/>
      <c r="F37" s="93"/>
      <c r="G37" s="93"/>
      <c r="H37" s="93"/>
      <c r="I37" s="93"/>
      <c r="J37" s="93"/>
      <c r="K37" s="42"/>
    </row>
    <row r="38" spans="1:12" ht="129.75" customHeight="1" x14ac:dyDescent="0.25">
      <c r="A38" s="32" t="s">
        <v>62</v>
      </c>
      <c r="B38" s="92" t="s">
        <v>63</v>
      </c>
      <c r="C38" s="92"/>
      <c r="D38" s="92"/>
      <c r="E38" s="92"/>
      <c r="F38" s="92"/>
      <c r="G38" s="92"/>
      <c r="H38" s="92"/>
      <c r="I38" s="92"/>
      <c r="J38" s="92"/>
      <c r="K38" s="5"/>
    </row>
    <row r="39" spans="1:12" ht="75" customHeight="1" x14ac:dyDescent="0.25">
      <c r="A39" s="32" t="s">
        <v>64</v>
      </c>
      <c r="B39" s="92" t="s">
        <v>65</v>
      </c>
      <c r="C39" s="92"/>
      <c r="D39" s="92"/>
      <c r="E39" s="92"/>
      <c r="F39" s="92"/>
      <c r="G39" s="92"/>
      <c r="H39" s="92"/>
      <c r="I39" s="92"/>
      <c r="J39" s="92"/>
      <c r="K39" s="5"/>
    </row>
    <row r="40" spans="1:12" ht="17.25" customHeight="1" x14ac:dyDescent="0.25">
      <c r="A40" s="94"/>
      <c r="B40" s="95"/>
      <c r="C40" s="95"/>
      <c r="D40" s="95"/>
      <c r="E40" s="95"/>
      <c r="F40" s="95"/>
      <c r="G40" s="95"/>
      <c r="H40" s="95"/>
      <c r="I40" s="95"/>
      <c r="J40" s="96"/>
      <c r="K40" s="5"/>
    </row>
    <row r="41" spans="1:12" ht="25.5" customHeight="1" x14ac:dyDescent="0.25">
      <c r="A41" s="33" t="s">
        <v>59</v>
      </c>
      <c r="B41" s="91" t="s">
        <v>56</v>
      </c>
      <c r="C41" s="91"/>
      <c r="D41" s="91"/>
      <c r="E41" s="91"/>
      <c r="F41" s="91"/>
      <c r="G41" s="91"/>
      <c r="H41" s="91"/>
      <c r="I41" s="91"/>
      <c r="J41" s="91"/>
      <c r="K41" s="5"/>
    </row>
    <row r="42" spans="1:12" ht="57.75" customHeight="1" x14ac:dyDescent="0.25">
      <c r="A42" s="33" t="s">
        <v>60</v>
      </c>
      <c r="B42" s="92" t="s">
        <v>66</v>
      </c>
      <c r="C42" s="92"/>
      <c r="D42" s="92"/>
      <c r="E42" s="92"/>
      <c r="F42" s="92"/>
      <c r="G42" s="92"/>
      <c r="H42" s="92"/>
      <c r="I42" s="92"/>
      <c r="J42" s="92"/>
      <c r="K42" s="5"/>
    </row>
    <row r="43" spans="1:12" ht="55.5" customHeight="1" x14ac:dyDescent="0.25">
      <c r="A43" s="33" t="s">
        <v>62</v>
      </c>
      <c r="B43" s="92" t="s">
        <v>67</v>
      </c>
      <c r="C43" s="92"/>
      <c r="D43" s="92"/>
      <c r="E43" s="92"/>
      <c r="F43" s="92"/>
      <c r="G43" s="92"/>
      <c r="H43" s="92"/>
      <c r="I43" s="92"/>
      <c r="J43" s="92"/>
      <c r="K43" s="5"/>
    </row>
    <row r="44" spans="1:12" ht="220.5" customHeight="1" x14ac:dyDescent="0.25">
      <c r="A44" s="32" t="s">
        <v>64</v>
      </c>
      <c r="B44" s="92" t="s">
        <v>68</v>
      </c>
      <c r="C44" s="92"/>
      <c r="D44" s="92"/>
      <c r="E44" s="92"/>
      <c r="F44" s="92"/>
      <c r="G44" s="92"/>
      <c r="H44" s="92"/>
      <c r="I44" s="92"/>
      <c r="J44" s="92"/>
      <c r="K44" s="5"/>
    </row>
    <row r="45" spans="1:12" ht="15.75" x14ac:dyDescent="0.25">
      <c r="A45" s="47" t="s">
        <v>69</v>
      </c>
      <c r="B45" s="48"/>
      <c r="C45" s="48"/>
      <c r="D45" s="48"/>
      <c r="E45" s="48"/>
      <c r="F45" s="48"/>
      <c r="G45" s="48"/>
      <c r="H45" s="48"/>
      <c r="I45" s="48"/>
      <c r="J45" s="49"/>
    </row>
    <row r="46" spans="1:12" ht="15.75" x14ac:dyDescent="0.25">
      <c r="A46" s="77" t="s">
        <v>70</v>
      </c>
      <c r="B46" s="78"/>
      <c r="C46" s="78"/>
      <c r="D46" s="78"/>
      <c r="E46" s="78"/>
      <c r="F46" s="78"/>
      <c r="G46" s="78"/>
      <c r="H46" s="78"/>
      <c r="I46" s="78"/>
      <c r="J46" s="79"/>
    </row>
    <row r="47" spans="1:12" ht="93.75" customHeight="1" x14ac:dyDescent="0.25">
      <c r="A47" s="80" t="s">
        <v>71</v>
      </c>
      <c r="B47" s="81"/>
      <c r="C47" s="81"/>
      <c r="D47" s="81"/>
      <c r="E47" s="81"/>
      <c r="F47" s="81"/>
      <c r="G47" s="81"/>
      <c r="H47" s="81"/>
      <c r="I47" s="81"/>
      <c r="J47" s="82"/>
    </row>
    <row r="48" spans="1:12" x14ac:dyDescent="0.25">
      <c r="A48" s="20"/>
      <c r="B48" s="20"/>
      <c r="C48" s="20"/>
      <c r="D48" s="20"/>
      <c r="E48" s="20"/>
      <c r="F48" s="20"/>
      <c r="G48" s="20"/>
      <c r="H48" s="20"/>
      <c r="I48" s="20"/>
      <c r="J48" s="20"/>
    </row>
    <row r="49" spans="1:10" x14ac:dyDescent="0.25">
      <c r="A49" s="83" t="s">
        <v>72</v>
      </c>
      <c r="B49" s="83"/>
      <c r="C49" s="83"/>
      <c r="D49" s="83"/>
      <c r="E49" s="83"/>
      <c r="F49" s="83"/>
      <c r="G49" s="83"/>
      <c r="H49" s="83"/>
      <c r="I49" s="83"/>
      <c r="J49" s="83"/>
    </row>
    <row r="50" spans="1:10" ht="121.5" customHeight="1" x14ac:dyDescent="0.25"/>
    <row r="51" spans="1:10" ht="27.75" customHeight="1" x14ac:dyDescent="0.25"/>
    <row r="52" spans="1:10" ht="30.75" customHeight="1" x14ac:dyDescent="0.25"/>
  </sheetData>
  <mergeCells count="60">
    <mergeCell ref="B41:J41"/>
    <mergeCell ref="B42:J42"/>
    <mergeCell ref="B43:J43"/>
    <mergeCell ref="B44:J44"/>
    <mergeCell ref="B36:J36"/>
    <mergeCell ref="B37:J37"/>
    <mergeCell ref="B38:J38"/>
    <mergeCell ref="B39:J39"/>
    <mergeCell ref="A40:J40"/>
    <mergeCell ref="A45:J45"/>
    <mergeCell ref="A46:J46"/>
    <mergeCell ref="A47:J47"/>
    <mergeCell ref="A49:J49"/>
    <mergeCell ref="B9:J9"/>
    <mergeCell ref="B10:J10"/>
    <mergeCell ref="B21:J21"/>
    <mergeCell ref="A35:J35"/>
    <mergeCell ref="A25:B25"/>
    <mergeCell ref="I25:J25"/>
    <mergeCell ref="A26:J26"/>
    <mergeCell ref="C34:D34"/>
    <mergeCell ref="G34:H34"/>
    <mergeCell ref="I34:J34"/>
    <mergeCell ref="C25:E25"/>
    <mergeCell ref="F25:H25"/>
    <mergeCell ref="E34:F34"/>
    <mergeCell ref="C27:D27"/>
    <mergeCell ref="E27:F27"/>
    <mergeCell ref="G27:H27"/>
    <mergeCell ref="I27:J27"/>
    <mergeCell ref="C31:D31"/>
    <mergeCell ref="E31:F31"/>
    <mergeCell ref="G31:H31"/>
    <mergeCell ref="I31:J31"/>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1" type="noConversion"/>
  <dataValidations count="16">
    <dataValidation allowBlank="1" showInputMessage="1" showErrorMessage="1" prompt="Monto ejecutado en el trimestre" sqref="H28:H30 H32"/>
    <dataValidation allowBlank="1" showInputMessage="1" showErrorMessage="1" prompt="Meta alcanzada en el trimestre" sqref="G28:G30 G32:G33"/>
    <dataValidation allowBlank="1" showInputMessage="1" showErrorMessage="1" prompt="Monto presupuestado para el producto" sqref="H33 F28:F29 D29:E29 D30:F30 D33:F33 F32 D28 D32"/>
    <dataValidation allowBlank="1" showInputMessage="1" showErrorMessage="1" prompt="Meta anual del indicador" sqref="E28 C28:C30 E32 C32:C33"/>
    <dataValidation allowBlank="1" showInputMessage="1" showErrorMessage="1" prompt="Nombre del indicador" sqref="B28:B30 B32:B33"/>
    <dataValidation allowBlank="1" showInputMessage="1" showErrorMessage="1" prompt="Nombre de cada producto" sqref="A28:A30 A32:A33"/>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7:J48"/>
    <dataValidation allowBlank="1" showInputMessage="1" showErrorMessage="1" prompt="De existir desvío, explicar razones." sqref="B44:J44 B39:J39"/>
    <dataValidation allowBlank="1" showInputMessage="1" showErrorMessage="1" prompt="1. Describir lo plasmado en el presupuesto_x000a_2. Describir lo alcanzado en términos financieros y de producción " sqref="B38:J38 B43:J43"/>
    <dataValidation allowBlank="1" showInputMessage="1" showErrorMessage="1" prompt="¿En qué consiste el producto? su objetivo" sqref="B37:J37 B42:J42"/>
    <dataValidation allowBlank="1" showInputMessage="1" showErrorMessage="1" prompt="Nombre del producto" sqref="B36:J36 B41:J41"/>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rintOptions horizontalCentered="1"/>
  <pageMargins left="0.42" right="0.26" top="0.48" bottom="0.74803149606299202" header="0.41" footer="0.31496062992126"/>
  <pageSetup scale="7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Magdalena Leyba - Encargada OAI</cp:lastModifiedBy>
  <cp:revision/>
  <cp:lastPrinted>2023-03-17T14:16:47Z</cp:lastPrinted>
  <dcterms:created xsi:type="dcterms:W3CDTF">2021-03-22T15:50:10Z</dcterms:created>
  <dcterms:modified xsi:type="dcterms:W3CDTF">2023-03-20T18:40:17Z</dcterms:modified>
  <cp:category/>
  <cp:contentStatus/>
</cp:coreProperties>
</file>