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5.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omments6.xml" ContentType="application/vnd.openxmlformats-officedocument.spreadsheetml.comments+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VICERRECTORIA PLANIFICACION ITLA\Planes Operativos ITLA\POA 2017\"/>
    </mc:Choice>
  </mc:AlternateContent>
  <bookViews>
    <workbookView xWindow="0" yWindow="2400" windowWidth="20490" windowHeight="7635" firstSheet="1" activeTab="1"/>
  </bookViews>
  <sheets>
    <sheet name="PDI - Actualizado" sheetId="3" state="hidden" r:id="rId1"/>
    <sheet name="Vicerrectoria Administrativa" sheetId="40" r:id="rId2"/>
    <sheet name="Seguridad" sheetId="39" r:id="rId3"/>
    <sheet name="Software Factory" sheetId="38" r:id="rId4"/>
    <sheet name="Servicios Generales" sheetId="37" r:id="rId5"/>
    <sheet name="TIC's" sheetId="36" r:id="rId6"/>
    <sheet name="VICERRECTORIA ACADEMICA" sheetId="35" r:id="rId7"/>
    <sheet name="UID" sheetId="34" r:id="rId8"/>
    <sheet name="Mercadeo" sheetId="33" r:id="rId9"/>
    <sheet name="ILS" sheetId="32" r:id="rId10"/>
    <sheet name="OAI" sheetId="31" r:id="rId11"/>
    <sheet name="Infraestructura" sheetId="30" r:id="rId12"/>
    <sheet name="Orientacion Academica" sheetId="29" r:id="rId13"/>
    <sheet name="Planificacion y Calidad" sheetId="28" r:id="rId14"/>
    <sheet name="Registro" sheetId="27" r:id="rId15"/>
    <sheet name="Regional Santiago" sheetId="26" r:id="rId16"/>
    <sheet name="Finanzas" sheetId="25" r:id="rId17"/>
    <sheet name="Programas de Extension" sheetId="24" r:id="rId18"/>
    <sheet name="Egresados" sheetId="23" r:id="rId19"/>
    <sheet name="DTE" sheetId="22" r:id="rId20"/>
    <sheet name="Residencia Academica" sheetId="21" r:id="rId21"/>
    <sheet name="Asistencia Financiera" sheetId="20" r:id="rId22"/>
    <sheet name="Cocurriculares" sheetId="19" r:id="rId23"/>
    <sheet name="Ciencias Basicas" sheetId="18" r:id="rId24"/>
    <sheet name="CE Software" sheetId="17" r:id="rId25"/>
    <sheet name="CE Seguridad Informatica" sheetId="16" r:id="rId26"/>
    <sheet name="EMPRENDIMIENTO " sheetId="15" r:id="rId27"/>
    <sheet name="CE Redes de Informacion" sheetId="14" r:id="rId28"/>
    <sheet name="CE Multimedia" sheetId="13" r:id="rId29"/>
    <sheet name="Comunicaciones" sheetId="12" r:id="rId30"/>
    <sheet name="CE Mecatronica" sheetId="11" r:id="rId31"/>
    <sheet name="Compras" sheetId="10" r:id="rId32"/>
    <sheet name="Admisiones" sheetId="1"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_xlnm._FilterDatabase" localSheetId="19" hidden="1">DTE!$A$10:$S$32</definedName>
    <definedName name="_xlnm._FilterDatabase" localSheetId="0" hidden="1">'PDI - Actualizado'!$B$6:$E$42</definedName>
    <definedName name="_xlnm._FilterDatabase" localSheetId="13" hidden="1">'Planificacion y Calidad'!$A$10:$S$20</definedName>
    <definedName name="_xlnm._FilterDatabase" localSheetId="3" hidden="1">'Software Factory'!$A$10:$S$26</definedName>
    <definedName name="_xlnm._FilterDatabase" localSheetId="6" hidden="1">'VICERRECTORIA ACADEMICA'!$A$10:$S$42</definedName>
    <definedName name="_xlnm.Print_Area" localSheetId="28">'CE Multimedia'!$A$1:$S$25</definedName>
    <definedName name="_xlnm.Print_Area" localSheetId="22">Cocurriculares!$A$1:$S$20</definedName>
    <definedName name="_xlnm.Print_Area" localSheetId="31">Compras!$A$1:$S$37</definedName>
    <definedName name="_xlnm.Print_Area" localSheetId="19">DTE!$A$1:$S$32</definedName>
    <definedName name="_xlnm.Print_Area" localSheetId="18">Egresados!$A$1:$S$41</definedName>
    <definedName name="_xlnm.Print_Area" localSheetId="16">Finanzas!$A$1:$S$26</definedName>
    <definedName name="_xlnm.Print_Area" localSheetId="11">Infraestructura!$A$1:$S$36</definedName>
    <definedName name="_xlnm.Print_Area" localSheetId="8">Mercadeo!$A$1:$S$23</definedName>
    <definedName name="_xlnm.Print_Area" localSheetId="0">'PDI - Actualizado'!$A$1:$E$45</definedName>
    <definedName name="_xlnm.Print_Area" localSheetId="17">'Programas de Extension'!$A$1:$S$31</definedName>
    <definedName name="_xlnm.Print_Area" localSheetId="4">'Servicios Generales'!$A$1:$S$29</definedName>
    <definedName name="_xlnm.Print_Area" localSheetId="6">'VICERRECTORIA ACADEMICA'!$A$1:$S$42</definedName>
    <definedName name="EJES_ESTRATEGICOS" localSheetId="21">'[1]PDI - Actualizado'!$B$7:$B$11</definedName>
    <definedName name="EJES_ESTRATEGICOS" localSheetId="30">'[2]PDI - Actualizado'!$B$7:$B$11</definedName>
    <definedName name="EJES_ESTRATEGICOS" localSheetId="28">'[3]PDI - Actualizado'!$B$7:$B$11</definedName>
    <definedName name="EJES_ESTRATEGICOS" localSheetId="27">'[4]PDI - Actualizado'!$B$7:$B$11</definedName>
    <definedName name="EJES_ESTRATEGICOS" localSheetId="25">'[5]PDI - Actualizado'!$B$7:$B$11</definedName>
    <definedName name="EJES_ESTRATEGICOS" localSheetId="24">'[6]PDI - Actualizado'!$B$7:$B$11</definedName>
    <definedName name="EJES_ESTRATEGICOS" localSheetId="23">'[7]PDI - Actualizado'!$B$7:$B$11</definedName>
    <definedName name="EJES_ESTRATEGICOS" localSheetId="22">'[8]PDI - Actualizado'!$B$7:$B$11</definedName>
    <definedName name="EJES_ESTRATEGICOS" localSheetId="31">'[9]PDI - Actualizado'!$B$7:$B$11</definedName>
    <definedName name="EJES_ESTRATEGICOS" localSheetId="29">'[10]PDI - Actualizado'!$B$7:$B$11</definedName>
    <definedName name="EJES_ESTRATEGICOS" localSheetId="19">'[11]PDI - Actualizado'!$B$7:$B$11</definedName>
    <definedName name="EJES_ESTRATEGICOS" localSheetId="18">'[12]PDI - Actualizado'!$B$7:$B$11</definedName>
    <definedName name="EJES_ESTRATEGICOS" localSheetId="26">'[13]PDI - Actualizado'!$B$7:$B$11</definedName>
    <definedName name="EJES_ESTRATEGICOS" localSheetId="16">'[14]PDI - Actualizado'!$B$7:$B$11</definedName>
    <definedName name="EJES_ESTRATEGICOS" localSheetId="9">'[15]PDI - Actualizado'!$B$7:$B$11</definedName>
    <definedName name="EJES_ESTRATEGICOS" localSheetId="11">'[16]PDI - Actualizado'!$B$7:$B$11</definedName>
    <definedName name="EJES_ESTRATEGICOS" localSheetId="8">'[17]PDI - Actualizado'!$B$7:$B$11</definedName>
    <definedName name="EJES_ESTRATEGICOS" localSheetId="10">'[18]PDI - Actualizado'!$B$7:$B$11</definedName>
    <definedName name="EJES_ESTRATEGICOS" localSheetId="12">'[19]PDI - Actualizado'!$B$7:$B$11</definedName>
    <definedName name="EJES_ESTRATEGICOS" localSheetId="13">'[20]PDI - Actualizado'!$B$7:$B$11</definedName>
    <definedName name="EJES_ESTRATEGICOS" localSheetId="17">'[21]PDI - Actualizado'!$B$7:$B$11</definedName>
    <definedName name="EJES_ESTRATEGICOS" localSheetId="15">'[22]PDI - Actualizado'!$B$7:$B$11</definedName>
    <definedName name="EJES_ESTRATEGICOS" localSheetId="14">'[23]PDI - Actualizado'!$B$7:$B$11</definedName>
    <definedName name="EJES_ESTRATEGICOS" localSheetId="20">'[24]PDI - Actualizado'!$B$7:$B$11</definedName>
    <definedName name="EJES_ESTRATEGICOS" localSheetId="2">'[32]PDI - Actualizado'!$B$7:$B$11</definedName>
    <definedName name="EJES_ESTRATEGICOS" localSheetId="4">'[30]PDI - Actualizado'!$B$7:$B$11</definedName>
    <definedName name="EJES_ESTRATEGICOS" localSheetId="3">'[31]PDI - Actualizado'!$B$7:$B$11</definedName>
    <definedName name="EJES_ESTRATEGICOS" localSheetId="5">'[29]PDI - Actualizado'!$B$7:$B$11</definedName>
    <definedName name="EJES_ESTRATEGICOS" localSheetId="7">'[27]PDI - Actualizado'!$B$7:$B$11</definedName>
    <definedName name="EJES_ESTRATEGICOS" localSheetId="6">'[28]PDI - Actualizado'!$B$7:$B$11</definedName>
    <definedName name="EJES_ESTRATEGICOS" localSheetId="1">'[33]PDI - Actualizado'!$B$7:$B$11</definedName>
    <definedName name="EJES_ESTRATEGICOS">'PDI - Actualizado'!$B$7:$B$11</definedName>
    <definedName name="OBJETIVO_S__ESPECÍFICO_S">'[3]PDI - Actualizado'!$D$7:$D$30</definedName>
    <definedName name="OBJETIVO_S__GENERAL_ES" localSheetId="21">'[1]PDI - Actualizado'!$C$7:$C$15</definedName>
    <definedName name="OBJETIVO_S__GENERAL_ES" localSheetId="30">'[2]PDI - Actualizado'!$C$7:$C$15</definedName>
    <definedName name="OBJETIVO_S__GENERAL_ES" localSheetId="28">'[3]PDI - Actualizado'!$C$7:$C$15</definedName>
    <definedName name="OBJETIVO_S__GENERAL_ES" localSheetId="27">'[4]PDI - Actualizado'!$C$7:$C$15</definedName>
    <definedName name="OBJETIVO_S__GENERAL_ES" localSheetId="24">'[6]PDI - Actualizado'!$C$7:$C$15</definedName>
    <definedName name="OBJETIVO_S__GENERAL_ES" localSheetId="23">'[7]PDI - Actualizado'!$C$7:$C$15</definedName>
    <definedName name="OBJETIVO_S__GENERAL_ES" localSheetId="22">'[8]PDI - Actualizado'!$C$7:$C$15</definedName>
    <definedName name="OBJETIVO_S__GENERAL_ES" localSheetId="31">'[9]PDI - Actualizado'!$C$7:$C$15</definedName>
    <definedName name="OBJETIVO_S__GENERAL_ES" localSheetId="29">'[10]PDI - Actualizado'!$C$7:$C$15</definedName>
    <definedName name="OBJETIVO_S__GENERAL_ES" localSheetId="18">'[12]PDI - Actualizado'!$C$7:$C$15</definedName>
    <definedName name="OBJETIVO_S__GENERAL_ES" localSheetId="26">'[13]PDI - Actualizado'!$C$7:$C$15</definedName>
    <definedName name="OBJETIVO_S__GENERAL_ES" localSheetId="16">'[14]PDI - Actualizado'!$C$7:$C$15</definedName>
    <definedName name="OBJETIVO_S__GENERAL_ES" localSheetId="9">'[15]PDI - Actualizado'!$C$7:$C$15</definedName>
    <definedName name="OBJETIVO_S__GENERAL_ES" localSheetId="11">'[16]PDI - Actualizado'!$C$7:$C$15</definedName>
    <definedName name="OBJETIVO_S__GENERAL_ES" localSheetId="8">'[17]PDI - Actualizado'!$C$7:$C$15</definedName>
    <definedName name="OBJETIVO_S__GENERAL_ES" localSheetId="10">'[18]PDI - Actualizado'!$C$7:$C$15</definedName>
    <definedName name="OBJETIVO_S__GENERAL_ES" localSheetId="12">'[19]PDI - Actualizado'!$C$7:$C$15</definedName>
    <definedName name="OBJETIVO_S__GENERAL_ES" localSheetId="17">'[21]PDI - Actualizado'!$C$7:$C$15</definedName>
    <definedName name="OBJETIVO_S__GENERAL_ES" localSheetId="15">'[22]PDI - Actualizado'!$C$7:$C$15</definedName>
    <definedName name="OBJETIVO_S__GENERAL_ES" localSheetId="14">'[23]PDI - Actualizado'!$C$7:$C$15</definedName>
    <definedName name="OBJETIVO_S__GENERAL_ES" localSheetId="20">'[24]PDI - Actualizado'!$C$7:$C$15</definedName>
    <definedName name="OBJETIVO_S__GENERAL_ES" localSheetId="2">'[32]PDI - Actualizado'!$C$7:$C$15</definedName>
    <definedName name="OBJETIVO_S__GENERAL_ES" localSheetId="4">'[30]PDI - Actualizado'!$C$7:$C$15</definedName>
    <definedName name="OBJETIVO_S__GENERAL_ES" localSheetId="3">'[31]PDI - Actualizado'!$C$7:$C$15</definedName>
    <definedName name="OBJETIVO_S__GENERAL_ES" localSheetId="5">'[29]PDI - Actualizado'!$C$7:$C$15</definedName>
    <definedName name="OBJETIVO_S__GENERAL_ES" localSheetId="7">'[27]PDI - Actualizado'!$C$7:$C$15</definedName>
    <definedName name="OBJETIVO_S__GENERAL_ES" localSheetId="6">'[28]PDI - Actualizado'!$C$7:$C$15</definedName>
    <definedName name="OBJETIVO_S__GENERAL_ES" localSheetId="1">'[33]PDI - Actualizado'!$C$7:$C$15</definedName>
    <definedName name="OBJETIVO_S__GENERAL_ES">'PDI - Actualizado'!$C$7:$C$15</definedName>
    <definedName name="_xlnm.Print_Titles" localSheetId="32">Admisiones!$1:$10</definedName>
    <definedName name="_xlnm.Print_Titles" localSheetId="17">'Programas de Extension'!$1:$10</definedName>
    <definedName name="_xlnm.Print_Titles" localSheetId="6">'VICERRECTORIA ACADEMICA'!$1:$10</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40" l="1"/>
  <c r="Q20" i="40"/>
  <c r="M20" i="40"/>
  <c r="Q19" i="40"/>
  <c r="M19" i="40"/>
  <c r="Q18" i="40"/>
  <c r="M18" i="40"/>
  <c r="Q17" i="40"/>
  <c r="M17" i="40"/>
  <c r="Q16" i="40"/>
  <c r="M16" i="40"/>
  <c r="Q15" i="40"/>
  <c r="M15" i="40"/>
  <c r="Q14" i="40"/>
  <c r="M14" i="40"/>
  <c r="Q13" i="40"/>
  <c r="M13" i="40"/>
  <c r="Q12" i="40"/>
  <c r="M12" i="40"/>
  <c r="Q11" i="40"/>
  <c r="M11" i="40"/>
  <c r="M21" i="40" s="1"/>
  <c r="K16" i="39" l="1"/>
  <c r="Q15" i="39"/>
  <c r="M15" i="39"/>
  <c r="Q14" i="39"/>
  <c r="M14" i="39"/>
  <c r="Q13" i="39"/>
  <c r="M13" i="39"/>
  <c r="Q12" i="39"/>
  <c r="M12" i="39"/>
  <c r="Q11" i="39"/>
  <c r="M11" i="39"/>
  <c r="M16" i="39" s="1"/>
  <c r="K26" i="38"/>
  <c r="Q25" i="38"/>
  <c r="M25" i="38"/>
  <c r="Q24" i="38"/>
  <c r="M24" i="38"/>
  <c r="Q23" i="38"/>
  <c r="M23" i="38"/>
  <c r="Q22" i="38"/>
  <c r="M22" i="38"/>
  <c r="Q21" i="38"/>
  <c r="M21" i="38"/>
  <c r="Q20" i="38"/>
  <c r="M20" i="38"/>
  <c r="Q19" i="38"/>
  <c r="M19" i="38"/>
  <c r="Q18" i="38"/>
  <c r="M18" i="38"/>
  <c r="Q17" i="38"/>
  <c r="M17" i="38"/>
  <c r="Q16" i="38"/>
  <c r="M16" i="38"/>
  <c r="Q15" i="38"/>
  <c r="M15" i="38"/>
  <c r="Q14" i="38"/>
  <c r="M14" i="38"/>
  <c r="Q13" i="38"/>
  <c r="M13" i="38"/>
  <c r="Q12" i="38"/>
  <c r="M12" i="38"/>
  <c r="Q11" i="38"/>
  <c r="M11" i="38"/>
  <c r="M26" i="38" s="1"/>
  <c r="K29" i="37" l="1"/>
  <c r="Q28" i="37"/>
  <c r="M28" i="37"/>
  <c r="Q27" i="37"/>
  <c r="M27" i="37"/>
  <c r="Q26" i="37"/>
  <c r="M26" i="37"/>
  <c r="Q25" i="37"/>
  <c r="M25" i="37"/>
  <c r="Q24" i="37"/>
  <c r="M24" i="37"/>
  <c r="Q23" i="37"/>
  <c r="M23" i="37"/>
  <c r="Q22" i="37"/>
  <c r="M22" i="37"/>
  <c r="Q21" i="37"/>
  <c r="M21" i="37"/>
  <c r="Q20" i="37"/>
  <c r="M20" i="37"/>
  <c r="Q19" i="37"/>
  <c r="M19" i="37"/>
  <c r="Q18" i="37"/>
  <c r="M18" i="37"/>
  <c r="Q17" i="37"/>
  <c r="M17" i="37"/>
  <c r="Q16" i="37"/>
  <c r="M16" i="37"/>
  <c r="Q15" i="37"/>
  <c r="M15" i="37"/>
  <c r="Q14" i="37"/>
  <c r="M14" i="37"/>
  <c r="Q13" i="37"/>
  <c r="M13" i="37"/>
  <c r="Q12" i="37"/>
  <c r="M12" i="37"/>
  <c r="Q11" i="37"/>
  <c r="M11" i="37"/>
  <c r="M29" i="37" s="1"/>
  <c r="K22" i="36" l="1"/>
  <c r="Q21" i="36"/>
  <c r="M21" i="36"/>
  <c r="Q20" i="36"/>
  <c r="M20" i="36"/>
  <c r="Q19" i="36"/>
  <c r="M19" i="36"/>
  <c r="Q18" i="36"/>
  <c r="M18" i="36"/>
  <c r="Q17" i="36"/>
  <c r="M17" i="36"/>
  <c r="Q16" i="36"/>
  <c r="M16" i="36"/>
  <c r="Q15" i="36"/>
  <c r="M15" i="36"/>
  <c r="Q14" i="36"/>
  <c r="M14" i="36"/>
  <c r="Q13" i="36"/>
  <c r="M13" i="36"/>
  <c r="Q12" i="36"/>
  <c r="M12" i="36"/>
  <c r="Q11" i="36"/>
  <c r="M11" i="36"/>
  <c r="M22" i="36" s="1"/>
  <c r="K42" i="35"/>
  <c r="Q41" i="35"/>
  <c r="M41" i="35"/>
  <c r="Q40" i="35"/>
  <c r="M40" i="35"/>
  <c r="Q39" i="35"/>
  <c r="M39" i="35"/>
  <c r="Q38" i="35"/>
  <c r="M38" i="35"/>
  <c r="Q37" i="35"/>
  <c r="M37" i="35"/>
  <c r="Q36" i="35"/>
  <c r="M36" i="35"/>
  <c r="Q35" i="35"/>
  <c r="M35" i="35"/>
  <c r="Q34" i="35"/>
  <c r="M34" i="35"/>
  <c r="Q33" i="35"/>
  <c r="M33" i="35"/>
  <c r="Q32" i="35"/>
  <c r="M32" i="35"/>
  <c r="Q31" i="35"/>
  <c r="M31" i="35"/>
  <c r="Q30" i="35"/>
  <c r="M30" i="35"/>
  <c r="Q29" i="35"/>
  <c r="M29" i="35"/>
  <c r="Q28" i="35"/>
  <c r="M28" i="35"/>
  <c r="Q27" i="35"/>
  <c r="M27" i="35"/>
  <c r="Q26" i="35"/>
  <c r="M26" i="35"/>
  <c r="Q25" i="35"/>
  <c r="M25" i="35"/>
  <c r="Q24" i="35"/>
  <c r="M24" i="35"/>
  <c r="Q23" i="35"/>
  <c r="M23" i="35"/>
  <c r="Q22" i="35"/>
  <c r="M22" i="35"/>
  <c r="Q21" i="35"/>
  <c r="M21" i="35"/>
  <c r="Q20" i="35"/>
  <c r="M20" i="35"/>
  <c r="Q19" i="35"/>
  <c r="M19" i="35"/>
  <c r="Q18" i="35"/>
  <c r="M18" i="35"/>
  <c r="Q17" i="35"/>
  <c r="M17" i="35"/>
  <c r="Q16" i="35"/>
  <c r="M16" i="35"/>
  <c r="Q15" i="35"/>
  <c r="Q14" i="35"/>
  <c r="M14" i="35"/>
  <c r="Q13" i="35"/>
  <c r="M13" i="35"/>
  <c r="Q12" i="35"/>
  <c r="M12" i="35"/>
  <c r="Q11" i="35"/>
  <c r="M11" i="35"/>
  <c r="M42" i="35" s="1"/>
  <c r="K21" i="34"/>
  <c r="Q20" i="34"/>
  <c r="M20" i="34"/>
  <c r="Q19" i="34"/>
  <c r="Q18" i="34"/>
  <c r="M18" i="34"/>
  <c r="Q17" i="34"/>
  <c r="Q16" i="34"/>
  <c r="Q15" i="34"/>
  <c r="M15" i="34"/>
  <c r="Q14" i="34"/>
  <c r="M14" i="34"/>
  <c r="Q13" i="34"/>
  <c r="M13" i="34"/>
  <c r="Q12" i="34"/>
  <c r="M12" i="34"/>
  <c r="Q11" i="34"/>
  <c r="M11" i="34"/>
  <c r="M21" i="34" s="1"/>
  <c r="K23" i="33" l="1"/>
  <c r="Q22" i="33"/>
  <c r="M22" i="33"/>
  <c r="Q21" i="33"/>
  <c r="M21" i="33"/>
  <c r="Q20" i="33"/>
  <c r="M20" i="33"/>
  <c r="Q19" i="33"/>
  <c r="M19" i="33"/>
  <c r="Q18" i="33"/>
  <c r="M18" i="33"/>
  <c r="Q17" i="33"/>
  <c r="M17" i="33"/>
  <c r="Q16" i="33"/>
  <c r="M16" i="33"/>
  <c r="Q15" i="33"/>
  <c r="M15" i="33"/>
  <c r="Q14" i="33"/>
  <c r="M14" i="33"/>
  <c r="Q13" i="33"/>
  <c r="M13" i="33"/>
  <c r="Q12" i="33"/>
  <c r="M12" i="33"/>
  <c r="Q11" i="33"/>
  <c r="M11" i="33"/>
  <c r="M23" i="33" s="1"/>
  <c r="K21" i="32"/>
  <c r="Q20" i="32"/>
  <c r="M20" i="32"/>
  <c r="Q19" i="32"/>
  <c r="M19" i="32"/>
  <c r="Q18" i="32"/>
  <c r="M18" i="32"/>
  <c r="Q17" i="32"/>
  <c r="M17" i="32"/>
  <c r="Q16" i="32"/>
  <c r="M16" i="32"/>
  <c r="Q15" i="32"/>
  <c r="M15" i="32"/>
  <c r="Q14" i="32"/>
  <c r="M14" i="32"/>
  <c r="Q13" i="32"/>
  <c r="M13" i="32"/>
  <c r="Q12" i="32"/>
  <c r="M12" i="32"/>
  <c r="Q11" i="32"/>
  <c r="M11" i="32"/>
  <c r="M21" i="32" s="1"/>
  <c r="K16" i="31"/>
  <c r="Q15" i="31"/>
  <c r="M15" i="31"/>
  <c r="Q14" i="31"/>
  <c r="M14" i="31"/>
  <c r="Q13" i="31"/>
  <c r="M13" i="31"/>
  <c r="Q12" i="31"/>
  <c r="M12" i="31"/>
  <c r="Q11" i="31"/>
  <c r="M11" i="31"/>
  <c r="M16" i="31" s="1"/>
  <c r="K36" i="30" l="1"/>
  <c r="Q35" i="30"/>
  <c r="M35" i="30"/>
  <c r="Q34" i="30"/>
  <c r="M34" i="30"/>
  <c r="Q33" i="30"/>
  <c r="M33" i="30"/>
  <c r="Q32" i="30"/>
  <c r="M32" i="30"/>
  <c r="Q31" i="30"/>
  <c r="M31" i="30"/>
  <c r="Q30" i="30"/>
  <c r="M30" i="30"/>
  <c r="Q29" i="30"/>
  <c r="M29" i="30"/>
  <c r="Q28" i="30"/>
  <c r="M28" i="30"/>
  <c r="Q27" i="30"/>
  <c r="M27" i="30"/>
  <c r="Q26" i="30"/>
  <c r="M26" i="30"/>
  <c r="Q25" i="30"/>
  <c r="M25" i="30"/>
  <c r="Q24" i="30"/>
  <c r="M24" i="30"/>
  <c r="Q23" i="30"/>
  <c r="M23" i="30"/>
  <c r="Q22" i="30"/>
  <c r="M22" i="30"/>
  <c r="Q21" i="30"/>
  <c r="M21" i="30"/>
  <c r="Q20" i="30"/>
  <c r="M20" i="30"/>
  <c r="Q19" i="30"/>
  <c r="M19" i="30"/>
  <c r="Q18" i="30"/>
  <c r="M18" i="30"/>
  <c r="Q17" i="30"/>
  <c r="M17" i="30"/>
  <c r="Q16" i="30"/>
  <c r="M16" i="30"/>
  <c r="M36" i="30" s="1"/>
  <c r="Q15" i="30"/>
  <c r="M15" i="30"/>
  <c r="Q14" i="30"/>
  <c r="M14" i="30"/>
  <c r="Q13" i="30"/>
  <c r="M13" i="30"/>
  <c r="Q12" i="30"/>
  <c r="M12" i="30"/>
  <c r="Q11" i="30"/>
  <c r="M11" i="30"/>
  <c r="M11" i="29"/>
  <c r="Q11" i="29"/>
  <c r="M12" i="29"/>
  <c r="Q12" i="29"/>
  <c r="M13" i="29"/>
  <c r="Q13" i="29"/>
  <c r="M14" i="29"/>
  <c r="Q14" i="29"/>
  <c r="M15" i="29"/>
  <c r="Q15" i="29"/>
  <c r="M16" i="29"/>
  <c r="Q16" i="29"/>
  <c r="M17" i="29"/>
  <c r="Q17" i="29"/>
  <c r="M18" i="29"/>
  <c r="Q18" i="29"/>
  <c r="M19" i="29"/>
  <c r="Q19" i="29"/>
  <c r="M20" i="29"/>
  <c r="Q20" i="29"/>
  <c r="M21" i="29"/>
  <c r="Q21" i="29"/>
  <c r="M22" i="29"/>
  <c r="Q22" i="29"/>
  <c r="M23" i="29"/>
  <c r="Q23" i="29"/>
  <c r="M24" i="29"/>
  <c r="Q24" i="29"/>
  <c r="M25" i="29"/>
  <c r="Q25" i="29"/>
  <c r="M26" i="29"/>
  <c r="Q26" i="29"/>
  <c r="K27" i="29"/>
  <c r="M27" i="29"/>
  <c r="K21" i="28" l="1"/>
  <c r="Q20" i="28"/>
  <c r="M20" i="28"/>
  <c r="Q19" i="28"/>
  <c r="M19" i="28"/>
  <c r="Q18" i="28"/>
  <c r="M18" i="28"/>
  <c r="Q17" i="28"/>
  <c r="M17" i="28"/>
  <c r="Q16" i="28"/>
  <c r="M16" i="28"/>
  <c r="Q15" i="28"/>
  <c r="M15" i="28"/>
  <c r="Q14" i="28"/>
  <c r="M14" i="28"/>
  <c r="Q13" i="28"/>
  <c r="M13" i="28"/>
  <c r="Q12" i="28"/>
  <c r="M12" i="28"/>
  <c r="Q11" i="28"/>
  <c r="M11" i="28"/>
  <c r="M21" i="28" s="1"/>
  <c r="K30" i="27" l="1"/>
  <c r="M29" i="27"/>
  <c r="M28" i="27"/>
  <c r="M27" i="27"/>
  <c r="M26" i="27"/>
  <c r="Q25" i="27"/>
  <c r="M25" i="27"/>
  <c r="Q24" i="27"/>
  <c r="M24" i="27"/>
  <c r="Q23" i="27"/>
  <c r="M23" i="27"/>
  <c r="Q22" i="27"/>
  <c r="M22" i="27"/>
  <c r="Q21" i="27"/>
  <c r="M21" i="27"/>
  <c r="Q20" i="27"/>
  <c r="M20" i="27"/>
  <c r="Q19" i="27"/>
  <c r="M19" i="27"/>
  <c r="Q18" i="27"/>
  <c r="M18" i="27"/>
  <c r="Q17" i="27"/>
  <c r="M17" i="27"/>
  <c r="Q16" i="27"/>
  <c r="M16" i="27"/>
  <c r="Q15" i="27"/>
  <c r="M15" i="27"/>
  <c r="Q14" i="27"/>
  <c r="M14" i="27"/>
  <c r="Q13" i="27"/>
  <c r="M13" i="27"/>
  <c r="M12" i="27"/>
  <c r="Q11" i="27"/>
  <c r="M11" i="27"/>
  <c r="M30" i="27" s="1"/>
  <c r="K22" i="26"/>
  <c r="Q21" i="26"/>
  <c r="M21" i="26"/>
  <c r="Q20" i="26"/>
  <c r="M20" i="26"/>
  <c r="Q19" i="26"/>
  <c r="M19" i="26"/>
  <c r="Q18" i="26"/>
  <c r="M18" i="26"/>
  <c r="Q17" i="26"/>
  <c r="M17" i="26"/>
  <c r="Q16" i="26"/>
  <c r="M16" i="26"/>
  <c r="Q15" i="26"/>
  <c r="M15" i="26"/>
  <c r="Q14" i="26"/>
  <c r="M14" i="26"/>
  <c r="Q13" i="26"/>
  <c r="M13" i="26"/>
  <c r="Q12" i="26"/>
  <c r="M12" i="26"/>
  <c r="Q11" i="26"/>
  <c r="M11" i="26"/>
  <c r="M22" i="26" s="1"/>
  <c r="K26" i="25"/>
  <c r="Q25" i="25"/>
  <c r="M25" i="25"/>
  <c r="Q24" i="25"/>
  <c r="M24" i="25"/>
  <c r="Q23" i="25"/>
  <c r="M23" i="25"/>
  <c r="Q22" i="25"/>
  <c r="M22" i="25"/>
  <c r="Q21" i="25"/>
  <c r="M21" i="25"/>
  <c r="Q20" i="25"/>
  <c r="M20" i="25"/>
  <c r="Q19" i="25"/>
  <c r="M19" i="25"/>
  <c r="Q18" i="25"/>
  <c r="M18" i="25"/>
  <c r="Q17" i="25"/>
  <c r="M17" i="25"/>
  <c r="Q16" i="25"/>
  <c r="M16" i="25"/>
  <c r="Q15" i="25"/>
  <c r="M15" i="25"/>
  <c r="Q14" i="25"/>
  <c r="M14" i="25"/>
  <c r="Q13" i="25"/>
  <c r="M13" i="25"/>
  <c r="Q12" i="25"/>
  <c r="M12" i="25"/>
  <c r="Q11" i="25"/>
  <c r="M11" i="25"/>
  <c r="M26" i="25" s="1"/>
  <c r="K31" i="24" l="1"/>
  <c r="Q30" i="24"/>
  <c r="M30" i="24"/>
  <c r="Q29" i="24"/>
  <c r="M29" i="24"/>
  <c r="Q28" i="24"/>
  <c r="M28" i="24"/>
  <c r="Q27" i="24"/>
  <c r="M27" i="24"/>
  <c r="Q26" i="24"/>
  <c r="M26" i="24"/>
  <c r="Q25" i="24"/>
  <c r="M25" i="24"/>
  <c r="Q24" i="24"/>
  <c r="M24" i="24"/>
  <c r="Q23" i="24"/>
  <c r="M23" i="24"/>
  <c r="Q22" i="24"/>
  <c r="M22" i="24"/>
  <c r="Q21" i="24"/>
  <c r="M21" i="24"/>
  <c r="Q20" i="24"/>
  <c r="M20" i="24"/>
  <c r="Q19" i="24"/>
  <c r="M19" i="24"/>
  <c r="Q18" i="24"/>
  <c r="M18" i="24"/>
  <c r="Q17" i="24"/>
  <c r="M17" i="24"/>
  <c r="Q16" i="24"/>
  <c r="M16" i="24"/>
  <c r="Q15" i="24"/>
  <c r="M15" i="24"/>
  <c r="Q14" i="24"/>
  <c r="M14" i="24"/>
  <c r="Q13" i="24"/>
  <c r="M13" i="24"/>
  <c r="Q12" i="24"/>
  <c r="M12" i="24"/>
  <c r="Q11" i="24"/>
  <c r="M11" i="24"/>
  <c r="M31" i="24" s="1"/>
  <c r="K41" i="23"/>
  <c r="Q40" i="23"/>
  <c r="M40" i="23"/>
  <c r="Q39" i="23"/>
  <c r="M39" i="23"/>
  <c r="Q38" i="23"/>
  <c r="M38" i="23"/>
  <c r="Q37" i="23"/>
  <c r="M37" i="23"/>
  <c r="Q36" i="23"/>
  <c r="M36" i="23"/>
  <c r="Q35" i="23"/>
  <c r="M35" i="23"/>
  <c r="Q34" i="23"/>
  <c r="M34" i="23"/>
  <c r="Q33" i="23"/>
  <c r="M33" i="23"/>
  <c r="Q32" i="23"/>
  <c r="M32" i="23"/>
  <c r="Q31" i="23"/>
  <c r="M31" i="23"/>
  <c r="Q30" i="23"/>
  <c r="M30" i="23"/>
  <c r="Q29" i="23"/>
  <c r="M29" i="23"/>
  <c r="Q28" i="23"/>
  <c r="M28" i="23"/>
  <c r="Q27" i="23"/>
  <c r="M27" i="23"/>
  <c r="Q26" i="23"/>
  <c r="M26" i="23"/>
  <c r="Q25" i="23"/>
  <c r="M25" i="23"/>
  <c r="Q24" i="23"/>
  <c r="M24" i="23"/>
  <c r="Q23" i="23"/>
  <c r="M23" i="23"/>
  <c r="Q22" i="23"/>
  <c r="M22" i="23"/>
  <c r="Q21" i="23"/>
  <c r="M21" i="23"/>
  <c r="Q20" i="23"/>
  <c r="M20" i="23"/>
  <c r="Q19" i="23"/>
  <c r="M19" i="23"/>
  <c r="Q18" i="23"/>
  <c r="M18" i="23"/>
  <c r="Q17" i="23"/>
  <c r="M17" i="23"/>
  <c r="Q16" i="23"/>
  <c r="M16" i="23"/>
  <c r="Q15" i="23"/>
  <c r="M15" i="23"/>
  <c r="Q14" i="23"/>
  <c r="M14" i="23"/>
  <c r="Q13" i="23"/>
  <c r="M13" i="23"/>
  <c r="Q12" i="23"/>
  <c r="M12" i="23"/>
  <c r="Q11" i="23"/>
  <c r="M11" i="23"/>
  <c r="M41" i="23" s="1"/>
  <c r="K32" i="22"/>
  <c r="Q31" i="22"/>
  <c r="M31" i="22"/>
  <c r="Q30" i="22"/>
  <c r="M30" i="22"/>
  <c r="Q29" i="22"/>
  <c r="M29" i="22"/>
  <c r="Q28" i="22"/>
  <c r="M28" i="22"/>
  <c r="Q27" i="22"/>
  <c r="M27" i="22"/>
  <c r="Q26" i="22"/>
  <c r="M26" i="22"/>
  <c r="Q25" i="22"/>
  <c r="M25" i="22"/>
  <c r="Q24" i="22"/>
  <c r="M24" i="22"/>
  <c r="Q23" i="22"/>
  <c r="M23" i="22"/>
  <c r="Q22" i="22"/>
  <c r="M22" i="22"/>
  <c r="Q21" i="22"/>
  <c r="M21" i="22"/>
  <c r="Q20" i="22"/>
  <c r="M20" i="22"/>
  <c r="Q19" i="22"/>
  <c r="M19" i="22"/>
  <c r="Q18" i="22"/>
  <c r="M18" i="22"/>
  <c r="Q17" i="22"/>
  <c r="M17" i="22"/>
  <c r="Q16" i="22"/>
  <c r="M16" i="22"/>
  <c r="Q15" i="22"/>
  <c r="M15" i="22"/>
  <c r="Q14" i="22"/>
  <c r="M14" i="22"/>
  <c r="Q13" i="22"/>
  <c r="M13" i="22"/>
  <c r="Q12" i="22"/>
  <c r="M12" i="22"/>
  <c r="Q11" i="22"/>
  <c r="M11" i="22"/>
  <c r="M32" i="22" s="1"/>
  <c r="K22" i="21"/>
  <c r="Q21" i="21"/>
  <c r="M21" i="21"/>
  <c r="Q20" i="21"/>
  <c r="M20" i="21"/>
  <c r="Q19" i="21"/>
  <c r="M19" i="21"/>
  <c r="Q18" i="21"/>
  <c r="M18" i="21"/>
  <c r="Q17" i="21"/>
  <c r="M17" i="21"/>
  <c r="Q16" i="21"/>
  <c r="M16" i="21"/>
  <c r="Q15" i="21"/>
  <c r="M15" i="21"/>
  <c r="Q14" i="21"/>
  <c r="M14" i="21"/>
  <c r="Q13" i="21"/>
  <c r="M13" i="21"/>
  <c r="Q12" i="21"/>
  <c r="M12" i="21"/>
  <c r="Q11" i="21"/>
  <c r="M11" i="21"/>
  <c r="M22" i="21" s="1"/>
  <c r="K23" i="20"/>
  <c r="M22" i="20"/>
  <c r="Q21" i="20"/>
  <c r="M21" i="20"/>
  <c r="Q20" i="20"/>
  <c r="M20" i="20"/>
  <c r="Q19" i="20"/>
  <c r="M19" i="20"/>
  <c r="Q18" i="20"/>
  <c r="M18" i="20"/>
  <c r="Q17" i="20"/>
  <c r="M17" i="20"/>
  <c r="Q16" i="20"/>
  <c r="M16" i="20"/>
  <c r="Q15" i="20"/>
  <c r="M15" i="20"/>
  <c r="Q14" i="20"/>
  <c r="M14" i="20"/>
  <c r="Q13" i="20"/>
  <c r="M13" i="20"/>
  <c r="Q12" i="20"/>
  <c r="M12" i="20"/>
  <c r="Q11" i="20"/>
  <c r="M11" i="20"/>
  <c r="M23" i="20" s="1"/>
  <c r="K20" i="19" l="1"/>
  <c r="Q19" i="19"/>
  <c r="M19" i="19"/>
  <c r="Q18" i="19"/>
  <c r="M18" i="19"/>
  <c r="Q17" i="19"/>
  <c r="M17" i="19"/>
  <c r="Q16" i="19"/>
  <c r="M16" i="19"/>
  <c r="Q15" i="19"/>
  <c r="M15" i="19"/>
  <c r="Q14" i="19"/>
  <c r="M14" i="19"/>
  <c r="Q13" i="19"/>
  <c r="M13" i="19"/>
  <c r="Q12" i="19"/>
  <c r="M12" i="19"/>
  <c r="Q11" i="19"/>
  <c r="M11" i="19"/>
  <c r="M20" i="19" s="1"/>
  <c r="K19" i="18"/>
  <c r="Q18" i="18"/>
  <c r="M18" i="18"/>
  <c r="Q17" i="18"/>
  <c r="M17" i="18"/>
  <c r="Q16" i="18"/>
  <c r="M16" i="18"/>
  <c r="Q15" i="18"/>
  <c r="M15" i="18"/>
  <c r="Q14" i="18"/>
  <c r="M14" i="18"/>
  <c r="Q13" i="18"/>
  <c r="M13" i="18"/>
  <c r="Q12" i="18"/>
  <c r="M12" i="18"/>
  <c r="Q11" i="18"/>
  <c r="M11" i="18"/>
  <c r="M19" i="18" s="1"/>
  <c r="K21" i="17"/>
  <c r="Q20" i="17"/>
  <c r="M20" i="17"/>
  <c r="Q19" i="17"/>
  <c r="M19" i="17"/>
  <c r="Q18" i="17"/>
  <c r="M18" i="17"/>
  <c r="Q17" i="17"/>
  <c r="M17" i="17"/>
  <c r="Q16" i="17"/>
  <c r="M16" i="17"/>
  <c r="Q15" i="17"/>
  <c r="M15" i="17"/>
  <c r="Q14" i="17"/>
  <c r="M14" i="17"/>
  <c r="Q13" i="17"/>
  <c r="M13" i="17"/>
  <c r="Q12" i="17"/>
  <c r="M12" i="17"/>
  <c r="Q11" i="17"/>
  <c r="M11" i="17"/>
  <c r="M21" i="17" s="1"/>
  <c r="K20" i="16"/>
  <c r="Q19" i="16"/>
  <c r="M19" i="16"/>
  <c r="Q18" i="16"/>
  <c r="M18" i="16"/>
  <c r="Q17" i="16"/>
  <c r="M17" i="16"/>
  <c r="Q16" i="16"/>
  <c r="M16" i="16"/>
  <c r="Q15" i="16"/>
  <c r="M15" i="16"/>
  <c r="Q14" i="16"/>
  <c r="M14" i="16"/>
  <c r="Q13" i="16"/>
  <c r="M13" i="16"/>
  <c r="Q11" i="16"/>
  <c r="M11" i="16"/>
  <c r="M20" i="16" s="1"/>
  <c r="K17" i="15"/>
  <c r="Q16" i="15"/>
  <c r="M16" i="15"/>
  <c r="Q15" i="15"/>
  <c r="M15" i="15"/>
  <c r="Q14" i="15"/>
  <c r="M14" i="15"/>
  <c r="Q13" i="15"/>
  <c r="M13" i="15"/>
  <c r="Q12" i="15"/>
  <c r="M12" i="15"/>
  <c r="Q11" i="15"/>
  <c r="M11" i="15"/>
  <c r="M17" i="15" s="1"/>
  <c r="K24" i="14"/>
  <c r="Q23" i="14"/>
  <c r="M23" i="14"/>
  <c r="Q22" i="14"/>
  <c r="M22" i="14"/>
  <c r="Q21" i="14"/>
  <c r="M21" i="14"/>
  <c r="L21" i="14"/>
  <c r="Q20" i="14"/>
  <c r="M20" i="14"/>
  <c r="Q19" i="14"/>
  <c r="M19" i="14"/>
  <c r="Q18" i="14"/>
  <c r="M18" i="14"/>
  <c r="Q17" i="14"/>
  <c r="M17" i="14"/>
  <c r="Q16" i="14"/>
  <c r="M16" i="14"/>
  <c r="Q15" i="14"/>
  <c r="M15" i="14"/>
  <c r="Q14" i="14"/>
  <c r="M14" i="14"/>
  <c r="Q13" i="14"/>
  <c r="M13" i="14"/>
  <c r="Q12" i="14"/>
  <c r="M12" i="14"/>
  <c r="Q11" i="14"/>
  <c r="M11" i="14"/>
  <c r="M24" i="14" s="1"/>
  <c r="K25" i="13"/>
  <c r="Q24" i="13"/>
  <c r="M24" i="13"/>
  <c r="Q23" i="13"/>
  <c r="M23" i="13"/>
  <c r="Q22" i="13"/>
  <c r="M22" i="13"/>
  <c r="Q21" i="13"/>
  <c r="M21" i="13"/>
  <c r="Q20" i="13"/>
  <c r="M20" i="13"/>
  <c r="Q19" i="13"/>
  <c r="M19" i="13"/>
  <c r="Q18" i="13"/>
  <c r="M18" i="13"/>
  <c r="Q17" i="13"/>
  <c r="M17" i="13"/>
  <c r="Q16" i="13"/>
  <c r="M16" i="13"/>
  <c r="Q15" i="13"/>
  <c r="M15" i="13"/>
  <c r="Q14" i="13"/>
  <c r="M14" i="13"/>
  <c r="Q13" i="13"/>
  <c r="M13" i="13"/>
  <c r="Q12" i="13"/>
  <c r="M12" i="13"/>
  <c r="Q11" i="13"/>
  <c r="M11" i="13"/>
  <c r="M25" i="13" s="1"/>
  <c r="K18" i="12"/>
  <c r="Q17" i="12"/>
  <c r="M17" i="12"/>
  <c r="Q16" i="12"/>
  <c r="M16" i="12"/>
  <c r="Q15" i="12"/>
  <c r="M15" i="12"/>
  <c r="Q14" i="12"/>
  <c r="M14" i="12"/>
  <c r="Q13" i="12"/>
  <c r="M13" i="12"/>
  <c r="Q12" i="12"/>
  <c r="M12" i="12"/>
  <c r="Q11" i="12"/>
  <c r="M11" i="12"/>
  <c r="M18" i="12" s="1"/>
  <c r="K26" i="11"/>
  <c r="Q25" i="11"/>
  <c r="M25" i="11"/>
  <c r="Q24" i="11"/>
  <c r="M24" i="11"/>
  <c r="Q23" i="11"/>
  <c r="M23" i="11"/>
  <c r="Q22" i="11"/>
  <c r="M22" i="11"/>
  <c r="Q21" i="11"/>
  <c r="M21" i="11"/>
  <c r="Q20" i="11"/>
  <c r="M20" i="11"/>
  <c r="Q19" i="11"/>
  <c r="M19" i="11"/>
  <c r="Q18" i="11"/>
  <c r="M18" i="11"/>
  <c r="Q17" i="11"/>
  <c r="M17" i="11"/>
  <c r="Q16" i="11"/>
  <c r="M16" i="11"/>
  <c r="Q15" i="11"/>
  <c r="M15" i="11"/>
  <c r="Q14" i="11"/>
  <c r="M14" i="11"/>
  <c r="Q13" i="11"/>
  <c r="M13" i="11"/>
  <c r="Q12" i="11"/>
  <c r="M12" i="11"/>
  <c r="Q11" i="11"/>
  <c r="M11" i="11"/>
  <c r="M26" i="11" s="1"/>
  <c r="K19" i="10"/>
  <c r="Q18" i="10"/>
  <c r="M18" i="10"/>
  <c r="Q17" i="10"/>
  <c r="M17" i="10"/>
  <c r="Q16" i="10"/>
  <c r="M16" i="10"/>
  <c r="Q15" i="10"/>
  <c r="M15" i="10"/>
  <c r="Q14" i="10"/>
  <c r="M14" i="10"/>
  <c r="Q13" i="10"/>
  <c r="M13" i="10"/>
  <c r="Q12" i="10"/>
  <c r="M12" i="10"/>
  <c r="Q11" i="10"/>
  <c r="M11" i="10"/>
  <c r="M19" i="10" s="1"/>
  <c r="M16" i="1" l="1"/>
  <c r="M15" i="1"/>
  <c r="M14" i="1"/>
  <c r="M13" i="1"/>
  <c r="M27" i="1"/>
  <c r="M26" i="1"/>
  <c r="M25" i="1"/>
  <c r="M24" i="1"/>
  <c r="M23" i="1"/>
  <c r="M22" i="1"/>
  <c r="M21" i="1"/>
  <c r="M20" i="1"/>
  <c r="M19" i="1"/>
  <c r="M18" i="1"/>
  <c r="Q27" i="1"/>
  <c r="Q26" i="1"/>
  <c r="Q25" i="1"/>
  <c r="Q24" i="1"/>
  <c r="Q23" i="1"/>
  <c r="Q22" i="1"/>
  <c r="Q21" i="1"/>
  <c r="Q20" i="1"/>
  <c r="Q19" i="1"/>
  <c r="Q18" i="1"/>
  <c r="Q17" i="1"/>
  <c r="Q16" i="1"/>
  <c r="Q15" i="1"/>
  <c r="Q14" i="1"/>
  <c r="Q13" i="1"/>
  <c r="Q12" i="1"/>
  <c r="Q11" i="1" l="1"/>
  <c r="K30" i="1"/>
  <c r="M11" i="1" l="1"/>
  <c r="M12" i="1"/>
  <c r="M17" i="1"/>
  <c r="M28" i="1"/>
  <c r="Q28" i="1"/>
  <c r="M29" i="1"/>
  <c r="Q29" i="1"/>
  <c r="M30" i="1" l="1"/>
</calcChain>
</file>

<file path=xl/comments1.xml><?xml version="1.0" encoding="utf-8"?>
<comments xmlns="http://schemas.openxmlformats.org/spreadsheetml/2006/main">
  <authors>
    <author>mmartinez</author>
  </authors>
  <commentList>
    <comment ref="I15" authorId="0" shapeId="0">
      <text>
        <r>
          <rPr>
            <b/>
            <sz val="9"/>
            <color indexed="81"/>
            <rFont val="Tahoma"/>
            <family val="2"/>
          </rPr>
          <t>mmartinez:</t>
        </r>
        <r>
          <rPr>
            <sz val="9"/>
            <color indexed="81"/>
            <rFont val="Tahoma"/>
            <family val="2"/>
          </rPr>
          <t xml:space="preserve">
Le sugiero indicar una fecha por la actividad descrita es algo que se realizara una vez al año</t>
        </r>
      </text>
    </comment>
  </commentList>
</comments>
</file>

<file path=xl/comments2.xml><?xml version="1.0" encoding="utf-8"?>
<comments xmlns="http://schemas.openxmlformats.org/spreadsheetml/2006/main">
  <authors>
    <author>mmartinez</author>
  </authors>
  <commentList>
    <comment ref="G12" authorId="0" shapeId="0">
      <text>
        <r>
          <rPr>
            <b/>
            <sz val="9"/>
            <color indexed="81"/>
            <rFont val="Tahoma"/>
            <family val="2"/>
          </rPr>
          <t>mmartinez:</t>
        </r>
        <r>
          <rPr>
            <sz val="9"/>
            <color indexed="81"/>
            <rFont val="Tahoma"/>
            <family val="2"/>
          </rPr>
          <t xml:space="preserve">
Debe diseñar el instrumento ya que no existe</t>
        </r>
      </text>
    </comment>
    <comment ref="G13" authorId="0" shapeId="0">
      <text>
        <r>
          <rPr>
            <b/>
            <sz val="9"/>
            <color indexed="81"/>
            <rFont val="Tahoma"/>
            <family val="2"/>
          </rPr>
          <t>mmartinez:</t>
        </r>
        <r>
          <rPr>
            <sz val="9"/>
            <color indexed="81"/>
            <rFont val="Tahoma"/>
            <family val="2"/>
          </rPr>
          <t xml:space="preserve">
ver realmente si es relevante</t>
        </r>
      </text>
    </comment>
  </commentList>
</comments>
</file>

<file path=xl/comments3.xml><?xml version="1.0" encoding="utf-8"?>
<comments xmlns="http://schemas.openxmlformats.org/spreadsheetml/2006/main">
  <authors>
    <author>Minerba Martinez</author>
  </authors>
  <commentList>
    <comment ref="S19" authorId="0" shapeId="0">
      <text>
        <r>
          <rPr>
            <b/>
            <sz val="9"/>
            <color indexed="81"/>
            <rFont val="Tahoma"/>
            <family val="2"/>
          </rPr>
          <t>Minerba Martinez:</t>
        </r>
        <r>
          <rPr>
            <sz val="9"/>
            <color indexed="81"/>
            <rFont val="Tahoma"/>
            <family val="2"/>
          </rPr>
          <t xml:space="preserve">
Los porcentajes de las metas son un estimado no confirmado, las metas están en proceso de ser definidas por la Alta Gerencia</t>
        </r>
      </text>
    </comment>
  </commentList>
</comments>
</file>

<file path=xl/comments4.xml><?xml version="1.0" encoding="utf-8"?>
<comments xmlns="http://schemas.openxmlformats.org/spreadsheetml/2006/main">
  <authors>
    <author>mmatos</author>
    <author>Elizabeth Rosario - Enc. e Registro</author>
  </authors>
  <commentList>
    <comment ref="I12" authorId="0" shapeId="0">
      <text>
        <r>
          <rPr>
            <b/>
            <sz val="8"/>
            <color indexed="81"/>
            <rFont val="Tahoma"/>
            <family val="2"/>
          </rPr>
          <t>mmatos:</t>
        </r>
        <r>
          <rPr>
            <sz val="8"/>
            <color indexed="81"/>
            <rFont val="Tahoma"/>
            <family val="2"/>
          </rPr>
          <t xml:space="preserve">
La fceah depende del requerimiento y según el orden de prioridad que establce el sistema GLPI
</t>
        </r>
      </text>
    </comment>
    <comment ref="R14" authorId="1" shapeId="0">
      <text>
        <r>
          <rPr>
            <b/>
            <sz val="8"/>
            <color indexed="81"/>
            <rFont val="Tahoma"/>
            <family val="2"/>
          </rPr>
          <t>Elizabeth Rosario - Enc. e Registro:</t>
        </r>
        <r>
          <rPr>
            <sz val="8"/>
            <color indexed="81"/>
            <rFont val="Tahoma"/>
            <family val="2"/>
          </rPr>
          <t xml:space="preserve">
Actaulemnte el proceso de descarga es lento y sólo se puede descargar un listado a la vez. Se va  asugerir </t>
        </r>
      </text>
    </comment>
  </commentList>
</comments>
</file>

<file path=xl/comments5.xml><?xml version="1.0" encoding="utf-8"?>
<comments xmlns="http://schemas.openxmlformats.org/spreadsheetml/2006/main">
  <authors>
    <author>mmartinez</author>
  </authors>
  <commentList>
    <comment ref="I17" authorId="0" shapeId="0">
      <text>
        <r>
          <rPr>
            <b/>
            <sz val="9"/>
            <color indexed="81"/>
            <rFont val="Tahoma"/>
            <charset val="1"/>
          </rPr>
          <t>mmartinez:</t>
        </r>
        <r>
          <rPr>
            <sz val="9"/>
            <color indexed="81"/>
            <rFont val="Tahoma"/>
            <charset val="1"/>
          </rPr>
          <t xml:space="preserve">
Estaba puesto para agosto</t>
        </r>
      </text>
    </comment>
    <comment ref="I23" authorId="0" shapeId="0">
      <text>
        <r>
          <rPr>
            <b/>
            <sz val="9"/>
            <color indexed="81"/>
            <rFont val="Tahoma"/>
            <charset val="1"/>
          </rPr>
          <t>mmartinez:</t>
        </r>
        <r>
          <rPr>
            <sz val="9"/>
            <color indexed="81"/>
            <rFont val="Tahoma"/>
            <charset val="1"/>
          </rPr>
          <t xml:space="preserve">
Incialmente estaba para el 30/06/07</t>
        </r>
      </text>
    </comment>
    <comment ref="I28" authorId="0" shapeId="0">
      <text>
        <r>
          <rPr>
            <b/>
            <sz val="9"/>
            <color indexed="81"/>
            <rFont val="Tahoma"/>
            <charset val="1"/>
          </rPr>
          <t>mmartinez:</t>
        </r>
        <r>
          <rPr>
            <sz val="9"/>
            <color indexed="81"/>
            <rFont val="Tahoma"/>
            <charset val="1"/>
          </rPr>
          <t xml:space="preserve">
Incialmente estaba para el 30 junio</t>
        </r>
      </text>
    </comment>
    <comment ref="I29" authorId="0" shapeId="0">
      <text>
        <r>
          <rPr>
            <b/>
            <sz val="9"/>
            <color indexed="81"/>
            <rFont val="Tahoma"/>
            <charset val="1"/>
          </rPr>
          <t>mmartinez:</t>
        </r>
        <r>
          <rPr>
            <sz val="9"/>
            <color indexed="81"/>
            <rFont val="Tahoma"/>
            <charset val="1"/>
          </rPr>
          <t xml:space="preserve">
incialmente se celebraria en agosto</t>
        </r>
      </text>
    </comment>
  </commentList>
</comments>
</file>

<file path=xl/comments6.xml><?xml version="1.0" encoding="utf-8"?>
<comments xmlns="http://schemas.openxmlformats.org/spreadsheetml/2006/main">
  <authors>
    <author>mmartinez</author>
  </authors>
  <commentList>
    <comment ref="G13" authorId="0" shapeId="0">
      <text>
        <r>
          <rPr>
            <b/>
            <sz val="9"/>
            <color indexed="81"/>
            <rFont val="Tahoma"/>
          </rPr>
          <t>mmartinez:</t>
        </r>
        <r>
          <rPr>
            <sz val="9"/>
            <color indexed="81"/>
            <rFont val="Tahoma"/>
          </rPr>
          <t xml:space="preserve">
Esto no es un indicador. Para esta tarea el indicador debe ser la cantidad de capacitados ver redaccion del POA revisado en diciembre.</t>
        </r>
      </text>
    </comment>
  </commentList>
</comments>
</file>

<file path=xl/comments7.xml><?xml version="1.0" encoding="utf-8"?>
<comments xmlns="http://schemas.openxmlformats.org/spreadsheetml/2006/main">
  <authors>
    <author>Iluminada M. Sosa - Admisiones</author>
  </authors>
  <commentList>
    <comment ref="J13" authorId="0" shapeId="0">
      <text>
        <r>
          <rPr>
            <b/>
            <sz val="9"/>
            <color indexed="81"/>
            <rFont val="Tahoma"/>
            <family val="2"/>
          </rPr>
          <t>Iluminada M. Sosa - Admisiones:</t>
        </r>
        <r>
          <rPr>
            <sz val="9"/>
            <color indexed="81"/>
            <rFont val="Tahoma"/>
            <family val="2"/>
          </rPr>
          <t xml:space="preserve">
Le baje de 7 a 4, ya que tendremos nuestra propia feria.</t>
        </r>
      </text>
    </comment>
  </commentList>
</comments>
</file>

<file path=xl/sharedStrings.xml><?xml version="1.0" encoding="utf-8"?>
<sst xmlns="http://schemas.openxmlformats.org/spreadsheetml/2006/main" count="5793" uniqueCount="2106">
  <si>
    <t>EJES ESTRATEGICOS</t>
  </si>
  <si>
    <t>OBJETIVO(S) GENERAL(ES)</t>
  </si>
  <si>
    <t>OBJETIVO(S) ESPECÍFICO(S)</t>
  </si>
  <si>
    <t>% Avance de Tarea</t>
  </si>
  <si>
    <t>% Avance Real</t>
  </si>
  <si>
    <t>Cálculo de Riesgos y Actividades de Mitigación</t>
  </si>
  <si>
    <t>Riesgo</t>
  </si>
  <si>
    <t>Probabilidad</t>
  </si>
  <si>
    <t>Impacto</t>
  </si>
  <si>
    <t>Gravedad</t>
  </si>
  <si>
    <t>Acciones de Mitigación</t>
  </si>
  <si>
    <t>Comentarios</t>
  </si>
  <si>
    <t>Vinculación con la Plan Desarrollo Institucional</t>
  </si>
  <si>
    <t>LINEAS DE ACCIÓN</t>
  </si>
  <si>
    <t>Objetivo(s) General(es)</t>
  </si>
  <si>
    <t>Objetivo(s) Especifico(s)</t>
  </si>
  <si>
    <t>Actividades y/o Procesos</t>
  </si>
  <si>
    <t>Fecha de Alcance</t>
  </si>
  <si>
    <t>Meta</t>
  </si>
  <si>
    <t>Tareas</t>
  </si>
  <si>
    <t>Peso</t>
  </si>
  <si>
    <t>Planificación y Calidad en la Gestión</t>
  </si>
  <si>
    <t>1.1 Consolidar modelos académicos reforzando su vinculación al emprendimiento.</t>
  </si>
  <si>
    <t>2.1 Fortalecer la calidad de los programas académicos.</t>
  </si>
  <si>
    <t>2.2 Reforzar la calidad de nuestros servicios.</t>
  </si>
  <si>
    <t>2.3 Mejorar el posicionamiento institucional en los ranking internacionales</t>
  </si>
  <si>
    <t>3.1 Fortalecer las actualizaciones de nuestros programas académicos tomando como referencia los estándares internacionales de acuerdo a las normativas nacionales</t>
  </si>
  <si>
    <t>4.1 Aumentar fuentes de ingreso</t>
  </si>
  <si>
    <t>4.2 Optimizar costos operativos</t>
  </si>
  <si>
    <t>5.1 Crear programas y alianzas nacionales e internacionales para realizar intercambio de conocimiento de forma presencial y virtual</t>
  </si>
  <si>
    <t>5.2 Implementar iniciativas de comunicación de impacto internacional</t>
  </si>
  <si>
    <t>1.1.1 Relanzar los programas académicos orientados al emprendimiento.</t>
  </si>
  <si>
    <t>1.1.2 Implementar nuevos programas de emprendimiento.</t>
  </si>
  <si>
    <t>1.1.3 Establecer alianzas y organismos estratégicos para impulsar el emprendimiento.</t>
  </si>
  <si>
    <t>2.1.1 Acreditar los programas académicos a nivel internacional</t>
  </si>
  <si>
    <t>2.1.2 Ofertar programas académicos actualizados</t>
  </si>
  <si>
    <t>2.1.3 Contar con docentes formados al más alto nivel y certificados</t>
  </si>
  <si>
    <t>2.1.4 Reforzar el plan de marketing y comunicación</t>
  </si>
  <si>
    <t>2.2.1 Incrementar la satisfacción de nuestros clientes.</t>
  </si>
  <si>
    <t>2.2.2 Incrementar la satisfacción de nuestros colaboradores</t>
  </si>
  <si>
    <t>2.2.3 Implementar tecnologías de última generación</t>
  </si>
  <si>
    <t>2.2.4 Eficientizar los procesos administrativos.</t>
  </si>
  <si>
    <t>2.3.1 Mejorar el posicionamiento institucional en el ranking regional de educación superior.</t>
  </si>
  <si>
    <t>2.3.2 Incrementar el número de reconocimientos, premios y certificaciones internacionales de la institución.</t>
  </si>
  <si>
    <t>3.1.1 Incrementar nuestro campus virtual</t>
  </si>
  <si>
    <t>3.1.2 Crear capacitaciones nuevas acorde con las necesidades del mercado.</t>
  </si>
  <si>
    <t>3.1.3 Implementar proyectos de innovación educativa.</t>
  </si>
  <si>
    <t>4.1.1 Ampliar la oferta académica de educación superior y permanente</t>
  </si>
  <si>
    <t>4.1.2 Establecer nuevas alianzas con instituciones del sector público y privado</t>
  </si>
  <si>
    <t>4.1.3 Incrementar la presencia a nivel nacional</t>
  </si>
  <si>
    <t>4.2.1 Aumentar la productividad docente</t>
  </si>
  <si>
    <t>4.2.2 Optimizar uso de espacio de aulas, laboratorios y talleres</t>
  </si>
  <si>
    <t>4.2.3 Controlar los niveles de rentabilidad por oferta académica</t>
  </si>
  <si>
    <t>5.1.1 Gestionar acuerdos internacionales para intercambios</t>
  </si>
  <si>
    <t>5.2.1 Crear un plan de comunicación para el mercado internacional</t>
  </si>
  <si>
    <t>1.1.1.1 Implementar nuevas actividades o proyectos dentro de nuestros programas académicos.</t>
  </si>
  <si>
    <t>1.1.2.1 Implementar concursos enfocados al emprendimiento</t>
  </si>
  <si>
    <t>1.1.2.2 Realizar programas académicos enfocados al emprendimiento</t>
  </si>
  <si>
    <t>1.1.3.1 Lograr acuerdos para el financiamiento de proyectos de emprendimiento</t>
  </si>
  <si>
    <t>1.1.3.2 Establecer organismos internos para el desarrollo del emprendimiento.</t>
  </si>
  <si>
    <t>2.1.1.1 Realizar proceso de acreditación de los programas académicos seleccionados.</t>
  </si>
  <si>
    <t>2.1.2.1 Actualizar programas académicos educación superior</t>
  </si>
  <si>
    <t>2.1.2.2 Actualizar programas académicos educación permanente</t>
  </si>
  <si>
    <t>2.1.3.1 Mejorar el plan de capacitación docente</t>
  </si>
  <si>
    <t>2.1.4.1 Reforzar plan de marketing</t>
  </si>
  <si>
    <t>2.1.4.2 Realizar un plan de comunicación intensiva de la institución y de nuestros cursos en todos los medios disponibles.</t>
  </si>
  <si>
    <t>2.2.1.1 Aumentar el nivel de satisfacción de los estudiantes</t>
  </si>
  <si>
    <t>2.2.1.2 Aumentar el nivel de satisfacción de los empleadores</t>
  </si>
  <si>
    <t>2.2.1.3 Aumentar el nivel de satisfacción de nuestros clientes corporativos.</t>
  </si>
  <si>
    <t>2.2.2.1 Realizar actividades de integración</t>
  </si>
  <si>
    <t>2.2.2.2 Mejorar el sistema de comunicación interna</t>
  </si>
  <si>
    <t>2.2.2.3 Mejorar el clima laboral</t>
  </si>
  <si>
    <t>2.2.3.1 Actualizar los equipos existentes</t>
  </si>
  <si>
    <t>2.3.1.1 Estudiar y analizar los ranking que aplican a nuestra realidad institucional.</t>
  </si>
  <si>
    <t>2.3.1.2 Definir plan de posicionamiento en el ranking.</t>
  </si>
  <si>
    <t>2.3.1.3 Establecer ciclo de implementación del plan de ranking de la institución</t>
  </si>
  <si>
    <t>2.3.2.1 Participar en los diferentes concursos, premios y reconocimientos relacionados al rango de acción de la institución.</t>
  </si>
  <si>
    <t>3.1.1.1 Ampliar la capacidad de nuestro campus virtual</t>
  </si>
  <si>
    <t>3.1.1.2 Incrementar la oferta académica virtual</t>
  </si>
  <si>
    <t>3.1.1.3 Crear y promocionar nuevos programas virtuales de interés nacional e internacional</t>
  </si>
  <si>
    <t>3.1.2.1 Hacer levantamiento de las necesidades del mercado</t>
  </si>
  <si>
    <t>3.1.2.2 Promocionar y apertura nuevos cursos</t>
  </si>
  <si>
    <t>3.1.3.1 Adquirir nuevas tecnologías aplicadas al proceso de enseñanza - aprendizaje.</t>
  </si>
  <si>
    <t>4.1.1.1 Crear nuevas carreras</t>
  </si>
  <si>
    <t>4.1.1.2 Crear nuevos cursos de educación permanente</t>
  </si>
  <si>
    <t>4.1.2.1 Realizar acuerdos o convenios de capacitación que generen ingresos</t>
  </si>
  <si>
    <t>4.1.3.1 Implementar programas de capacitación con una amplia cobertura a nivel nacional</t>
  </si>
  <si>
    <t>4.2.1.1 Aumentar el cumplimiento de los contratos de labor docente</t>
  </si>
  <si>
    <t>4.2.2.1 Reducir el nivel de ocio de los espacios destinados a la docencia</t>
  </si>
  <si>
    <t>5.1.1.1 Establecer acuerdos con instituciones homólogas para el intercambio de docentes y estudiantes</t>
  </si>
  <si>
    <t>5.2.1.1 Establecer presencias físicas y comunicaciones internacionales de la institución</t>
  </si>
  <si>
    <t>3. Innovación de nuestros programas académicos</t>
  </si>
  <si>
    <r>
      <t xml:space="preserve">1. Formar talento humano con capacidad </t>
    </r>
    <r>
      <rPr>
        <b/>
        <sz val="11"/>
        <rFont val="Calibri"/>
        <family val="2"/>
      </rPr>
      <t>emprendedora</t>
    </r>
  </si>
  <si>
    <r>
      <t xml:space="preserve">2. </t>
    </r>
    <r>
      <rPr>
        <b/>
        <sz val="11"/>
        <rFont val="Calibri"/>
        <family val="2"/>
      </rPr>
      <t>Referente</t>
    </r>
    <r>
      <rPr>
        <sz val="11"/>
        <color theme="1"/>
        <rFont val="Calibri"/>
        <family val="2"/>
      </rPr>
      <t xml:space="preserve"> de educación tecnológica</t>
    </r>
  </si>
  <si>
    <r>
      <t xml:space="preserve">4. Ser </t>
    </r>
    <r>
      <rPr>
        <b/>
        <sz val="11"/>
        <rFont val="Calibri"/>
        <family val="2"/>
      </rPr>
      <t>Autosostenible</t>
    </r>
  </si>
  <si>
    <r>
      <t>5. Proyectar nuestros profesionales a</t>
    </r>
    <r>
      <rPr>
        <b/>
        <sz val="11"/>
        <rFont val="Calibri"/>
        <family val="2"/>
      </rPr>
      <t xml:space="preserve"> nivel nacional e internacional</t>
    </r>
  </si>
  <si>
    <t>2.2.3.2 Adquirir equipos de última generación.</t>
  </si>
  <si>
    <t>2.2.4.1 Reingeniería de procesos administrativos.</t>
  </si>
  <si>
    <t>Actividades - Procesos</t>
  </si>
  <si>
    <t>Ejes Estratégicos</t>
  </si>
  <si>
    <t>Línea de Acción</t>
  </si>
  <si>
    <t>Planificación Operativa Anual 2017</t>
  </si>
  <si>
    <t>LISTAS PREDECIBLES</t>
  </si>
  <si>
    <t>4.2.3.1 Controlar los niveles de rentabilidad en relación a cantidad de estudiantes por curso</t>
  </si>
  <si>
    <t>Area Responsable</t>
  </si>
  <si>
    <t>Indicadores</t>
  </si>
  <si>
    <t>Verificación y validación de documentos</t>
  </si>
  <si>
    <t>Publicación de resultados</t>
  </si>
  <si>
    <t>Promoción de las carreas</t>
  </si>
  <si>
    <t>Readmisión</t>
  </si>
  <si>
    <t xml:space="preserve">Ambientación </t>
  </si>
  <si>
    <t>Planificación de los procesos de Admisión.</t>
  </si>
  <si>
    <t>Evaluación de los candidatos</t>
  </si>
  <si>
    <t>Entrega de expedientes a Registro</t>
  </si>
  <si>
    <t>Admisiones</t>
  </si>
  <si>
    <t>2. Referente de educación tecnológica</t>
  </si>
  <si>
    <t xml:space="preserve">Número de expedientes entregados en función del número de inscritos </t>
  </si>
  <si>
    <t>Número de presentes en la actividad, en función del número de admitidos</t>
  </si>
  <si>
    <t xml:space="preserve">Entrega calendario de admisiones </t>
  </si>
  <si>
    <t>Demora del proceso de admisión</t>
  </si>
  <si>
    <t xml:space="preserve">Realizar el calendario en conjunto con el calendario académico General </t>
  </si>
  <si>
    <t>Promoción de las carreras</t>
  </si>
  <si>
    <t>Incremento de un 2%  en el número de candidatos por carrera</t>
  </si>
  <si>
    <t>Disminución en la captación de candidatos</t>
  </si>
  <si>
    <t>Estar en contacto con los colegios para coordinar los calendarios de  ambas instituciones</t>
  </si>
  <si>
    <t>No haya presupuesto disponible para las publicaciones</t>
  </si>
  <si>
    <t>Publicar en las redes sociales institucionales</t>
  </si>
  <si>
    <t xml:space="preserve">20 colegios </t>
  </si>
  <si>
    <t>Ir a los colegios y darles la charla in house</t>
  </si>
  <si>
    <t xml:space="preserve">No conseguir citas en los medios </t>
  </si>
  <si>
    <t xml:space="preserve">1000 solicitudes </t>
  </si>
  <si>
    <t>Validar el 100% de los record subidos</t>
  </si>
  <si>
    <t>validar el 100% de los documentos subidos</t>
  </si>
  <si>
    <t>Que los candidatos no consigan el record de notas a tiempo</t>
  </si>
  <si>
    <t>Que los candidatos no suban todos los documentos</t>
  </si>
  <si>
    <t>Correos informativos, prórroga de fecha</t>
  </si>
  <si>
    <t>Que los candidatos deserten</t>
  </si>
  <si>
    <t>Evaluar el 100% de los candidatos que hayan pagado derecho de admisión</t>
  </si>
  <si>
    <t>tener habil 3 aulas para examen de admisión</t>
  </si>
  <si>
    <t>Garantizar la disponibilidad de fecha</t>
  </si>
  <si>
    <t>Que la meescyt tenga ocupada las fechas solicitadas</t>
  </si>
  <si>
    <t>No haya aulas disponibles en la institución</t>
  </si>
  <si>
    <t>Que no asistan al examen de admisión</t>
  </si>
  <si>
    <t xml:space="preserve">Establecer dias adicionales para los examenes </t>
  </si>
  <si>
    <t>Dar resultado al 100% de los examinados</t>
  </si>
  <si>
    <t>Crear el 100% de usuarios en funcion del número de admitidos</t>
  </si>
  <si>
    <t>Que Tecnología educativa demore en la creación de los mismos</t>
  </si>
  <si>
    <t>Estimar el tiempo de necesario para la creación de los mismos</t>
  </si>
  <si>
    <t>preparar el % de capertas equivalente al numero de admitidos</t>
  </si>
  <si>
    <t>Que las impresiones no lleguen a tiempo</t>
  </si>
  <si>
    <t>Realizar el proceso de compras con tiempo suficiente</t>
  </si>
  <si>
    <t>Calendarizar 2 meses antes de la actividad</t>
  </si>
  <si>
    <t>No haya disponibilidad en las agendas de los involucrados</t>
  </si>
  <si>
    <t>Tener dos opciones de fecha</t>
  </si>
  <si>
    <t>Que los asistentes no entreguen la encuesta</t>
  </si>
  <si>
    <t>Hacer la entrega de encuesta contra entrega de carta de admitidos</t>
  </si>
  <si>
    <t>Procesar al 100% todas las solicitudes</t>
  </si>
  <si>
    <t>Que no se de la respuesta en el tiempo calendarizado</t>
  </si>
  <si>
    <t>Dar una prorroga en el calendario academico para darle respuesta.</t>
  </si>
  <si>
    <t>Que no se entregue todos los expedientes de los admitidos inscritos.</t>
  </si>
  <si>
    <t>Entregar el 100% de los expedientes admitidos inscritos</t>
  </si>
  <si>
    <t>Dar una prorroga en el calendario admisiones para entregar los documentos.</t>
  </si>
  <si>
    <t>Determinar las fechas adecuadas en conjunto con el calendario académico.</t>
  </si>
  <si>
    <t>% de cumplimiento del calendario de admisiones</t>
  </si>
  <si>
    <t>Número de candidatos por carrera</t>
  </si>
  <si>
    <t>numero de documentos validados / total de documentos segun solicitudes</t>
  </si>
  <si>
    <t xml:space="preserve">Promoción en: escuelas, colegios y politécnicos. </t>
  </si>
  <si>
    <t>Participar en ferias vocacionales.</t>
  </si>
  <si>
    <t>Publicación en redes sociales y prensa</t>
  </si>
  <si>
    <t>Media tours</t>
  </si>
  <si>
    <t>Recibir colegios en la institución</t>
  </si>
  <si>
    <t xml:space="preserve">Habilitar en ORBI la recepción de solicitudes. </t>
  </si>
  <si>
    <t>Verificar los promedios de los candidatos.</t>
  </si>
  <si>
    <t>Verificar los documentos de los candidatos</t>
  </si>
  <si>
    <t xml:space="preserve">Calendarizar junto al MEESCyT y departamento de Orientación las fechas de examen </t>
  </si>
  <si>
    <t>numero de examinados/ total de solicitantes</t>
  </si>
  <si>
    <t>Calendarización de aulas</t>
  </si>
  <si>
    <t xml:space="preserve">Impartir pruebas POMA y ABI </t>
  </si>
  <si>
    <t>Emitir vía correo electrónico los resultados</t>
  </si>
  <si>
    <t>Crear los usuarios en el campus virtual</t>
  </si>
  <si>
    <t>Realizar el programa y carpeta promocional de las informaciones a presentar</t>
  </si>
  <si>
    <t>Calendarizar la fecha en la agenda de los involucrados y publicar en las redes y página web de la institución</t>
  </si>
  <si>
    <t xml:space="preserve">Realizar la encuesta de satisfacción </t>
  </si>
  <si>
    <t>Procesar las solicitudes de los que solicitan readmisión en conjunto a los candidatos de proceso habitual</t>
  </si>
  <si>
    <t xml:space="preserve">Cantidad de readmisión procesadas / Cantidad de readmisión solicitada </t>
  </si>
  <si>
    <t xml:space="preserve">Organizar los documentos recibidos, anexandole los faltantes generados durante el proceso interno. </t>
  </si>
  <si>
    <t>% de satisfacción</t>
  </si>
  <si>
    <t>vistar 10 medios de comunicación</t>
  </si>
  <si>
    <t xml:space="preserve">numero de examinados/ total de solicitantes </t>
  </si>
  <si>
    <t>Numero de admitidos/ total de solicitantes.</t>
  </si>
  <si>
    <t>Se bajo la cantidad de visitas a las ferias vocacionales ya que este año tendremos nuestra propia feria, donde invitaremos los centros a vivir la experiencia ITLA.</t>
  </si>
  <si>
    <t>2 publicaciones al año en cada convocatoria respectivamente , y publicación continua en todas nuestras redes sociales.</t>
  </si>
  <si>
    <t>Que los centros de estudios no tengan disponibilidad para visitarnos</t>
  </si>
  <si>
    <t>Que los resultados de los examenes de la Mescyt no lleguen en el tiempo estipulado</t>
  </si>
  <si>
    <t>Tener el mismo número de encuestas que de asistentes a la actividad</t>
  </si>
  <si>
    <t>Aunque el calendario de admisiones no depende del calendario académico, se hace en conjunto para que las fechas no se interpongan unas con otras.</t>
  </si>
  <si>
    <t xml:space="preserve">Participar en 5 ferias vocacionales mínimo </t>
  </si>
  <si>
    <t>Solicitar con un cuatrimestre de antelación para estra dentro de la programación del próximo cuatrimestre hábil.</t>
  </si>
  <si>
    <t>Proceso de llamadas para entusiarmar a los aplicantes a continuar su proceso de admisión.</t>
  </si>
  <si>
    <t>Solicitar con un mes de antelación las citas en todos los medios de comunicación</t>
  </si>
  <si>
    <t>Demorar en la calendarización de las citas con los centros educativos.</t>
  </si>
  <si>
    <t>Compras</t>
  </si>
  <si>
    <t>Implementación del PACC 2017</t>
  </si>
  <si>
    <t>Porcentaje de implementación del PACC</t>
  </si>
  <si>
    <t>Ejecución de los procesos de compras y Elaboración de Reporte, donde se registran los procesos ejecutados en el año de acuerdo al rubro</t>
  </si>
  <si>
    <t>Imprevistos que superen el 20% de lo planificado en compras</t>
  </si>
  <si>
    <t>Diseñar plan de contingencia</t>
  </si>
  <si>
    <t>Implementación del  PACC 2017</t>
  </si>
  <si>
    <t xml:space="preserve">Porcentaje de implementación del PACC </t>
  </si>
  <si>
    <t>Optimizar los procesos de compras</t>
  </si>
  <si>
    <t xml:space="preserve">Total de solicitudes de compra recibidas vs cantidad de solicitudes de compra ejecutadas </t>
  </si>
  <si>
    <t>Identificar la cantidad  de solicitudes reprocesadas por trimestre, según el rubro que corresponda.</t>
  </si>
  <si>
    <t>definir linea base</t>
  </si>
  <si>
    <t>No tener las herramientas necesarias para levantar el diagnóstico</t>
  </si>
  <si>
    <t>Diseñar o definir una herramienta para levantar información</t>
  </si>
  <si>
    <t>Reducir la cantidad de entregas de bienes y servicio fuera de fecha</t>
  </si>
  <si>
    <r>
      <t xml:space="preserve">Concientizar a las Unidades Requirientes de los tiempos que conllevan los procesos de compra, en este orden, establecer en las condiciones de los procesos, fechas razonables de entrega y </t>
    </r>
    <r>
      <rPr>
        <b/>
        <sz val="11"/>
        <color theme="1"/>
        <rFont val="Calibri"/>
        <family val="2"/>
        <scheme val="minor"/>
      </rPr>
      <t>resaltar</t>
    </r>
    <r>
      <rPr>
        <sz val="11"/>
        <color theme="1"/>
        <rFont val="Calibri"/>
        <family val="2"/>
        <scheme val="minor"/>
      </rPr>
      <t xml:space="preserve"> las sanciones de las que son pasibles los proveedores por incumplimiento de contrato u orden de compras, según aplique.</t>
    </r>
  </si>
  <si>
    <t>No comunicar portunamente las medidas a considerar para su cumplimiento</t>
  </si>
  <si>
    <t>Taller de Concintización de los plazos que deben cumplirse en los procesos de compra</t>
  </si>
  <si>
    <t>Cantidad de ordenes de compras ejecutadas  / Cantidad de ordenes planificadas</t>
  </si>
  <si>
    <t>Reducir el número de solicitudes de compras fuera del PACC</t>
  </si>
  <si>
    <t>Que se autoricen requerimientos no planificados por encima de un 20% .</t>
  </si>
  <si>
    <t>Consulta de lo planificado, validar, aprobar y justificar solicitudes fuera del PACC</t>
  </si>
  <si>
    <t>Plan Anual de Compra y Contrataciones (PACC), correspondiete al año 2018, Elaborado y Publicado</t>
  </si>
  <si>
    <t>Plan Ejecutado</t>
  </si>
  <si>
    <t xml:space="preserve">Elaborar y publicar el plan de compras </t>
  </si>
  <si>
    <t>No contar con la información a tiempo de las necesidades de las Unidades Requirientes</t>
  </si>
  <si>
    <t>Gestionar la información a inicios de año</t>
  </si>
  <si>
    <t>Centro de Mecatrónica</t>
  </si>
  <si>
    <t>Entrenamiento y Recopilación de datos para Acreditación ABET.</t>
  </si>
  <si>
    <t>Etapas de acreditación
concluidas/ etapas de
acreditación</t>
  </si>
  <si>
    <t xml:space="preserve">Reunir a los docentes del centro e informarles del proceso de acreditación.  </t>
  </si>
  <si>
    <t>30/MAYO/2017</t>
  </si>
  <si>
    <t>Todas las asignaturas de los Tecnologos con sus evidencias a partir de Q1 2017.</t>
  </si>
  <si>
    <t>Docentes pocos motivados a colaborar</t>
  </si>
  <si>
    <t>Explicar a los docentes las ventajas de obtener la certificación ABET</t>
  </si>
  <si>
    <t>Establecer los métodos para recolección de evidencia.</t>
  </si>
  <si>
    <t>30/SEPT./2017</t>
  </si>
  <si>
    <t>Definir procedimiento y espacio para recolección de evidencia.</t>
  </si>
  <si>
    <t xml:space="preserve">Definir un plan para la entrega de la planificación por competencias de las diferentes asignaturas. </t>
  </si>
  <si>
    <t>30/AGOSTO/2017</t>
  </si>
  <si>
    <t>Todas las asignaturas de los Tecnologos con programas por competencia para el Q3 2017.</t>
  </si>
  <si>
    <t>Finalizar Reforma Curricular Tecnologo de Mecatronica &amp; Manufactura.</t>
  </si>
  <si>
    <t>programas académicos
actualizados/ programas académicos existentes</t>
  </si>
  <si>
    <t xml:space="preserve">Cada profesor debe de actualizar el programa de su asignatura por competencias. </t>
  </si>
  <si>
    <t>Completar la actualización de los programas para el 30 de Junio 2017.</t>
  </si>
  <si>
    <t>Poca disponibilidad  de tiempo de los docentes.</t>
  </si>
  <si>
    <t xml:space="preserve">Explicar a los docentes las ventajas de la planificacion por competencias.  </t>
  </si>
  <si>
    <t xml:space="preserve">Revisión de todos los programas de educación permanente por competencias.  </t>
  </si>
  <si>
    <t xml:space="preserve">Cada profesor debe de actualizar el programa entrenamiento por competencias. </t>
  </si>
  <si>
    <t xml:space="preserve">Identificar y recolectar las necesidades de formación con los docentes del centro. </t>
  </si>
  <si>
    <t xml:space="preserve">Ratio de cumplimiento del plan
de capacitación </t>
  </si>
  <si>
    <t xml:space="preserve">Realizar reunión con los docentes para identificar de formación con los docentes del centro. </t>
  </si>
  <si>
    <t>31/ENERO/2017</t>
  </si>
  <si>
    <t>Definir el plan de capacitación para 31 de Enero 2017.</t>
  </si>
  <si>
    <t>Docentes pocos motivados a capacitarse</t>
  </si>
  <si>
    <t>Contientizar a los docentes sobre la importancia de capacitarse y el impacto positivo sobre sus ingresos</t>
  </si>
  <si>
    <t>10 % Docentes PHD
80 % con certificaciones
100 % Maestria</t>
  </si>
  <si>
    <t xml:space="preserve">Creación de dos entrenamientos completamente online. </t>
  </si>
  <si>
    <t>Total de oferta académica virtual / total académica del Centro</t>
  </si>
  <si>
    <t xml:space="preserve">Realizar un análisis de mercado de los entrenamientos más factibles para ofertarlos completamente online. Realizar los programas de clases y la metodología a implementar. </t>
  </si>
  <si>
    <t>Ofertar dos cursos en modalidad online para el T-2-2017</t>
  </si>
  <si>
    <t>No contar con los recursos requeridos</t>
  </si>
  <si>
    <t>Verificar los recursos necesarios con antelacion y la demanda del mercado para los entrenamientos.</t>
  </si>
  <si>
    <t>4. Ser Autosostenible</t>
  </si>
  <si>
    <t>Finalizar el Tecnólogo de Diseño Industrial.</t>
  </si>
  <si>
    <t>Cantidad de nuevas carreras
aprobadas/Cantidad de nuevas
carreras propuestas</t>
  </si>
  <si>
    <t xml:space="preserve">Finalizar los programas de las asignaturas pendientes. Completar y revisar el documento completo para revisión por la MESCYT. </t>
  </si>
  <si>
    <t>Completar la documentacion en virtud de las observaciones de la Mescyt.</t>
  </si>
  <si>
    <t xml:space="preserve">No contar con los recursos necesarios. </t>
  </si>
  <si>
    <t>Analizar con antelacion los recursos que se requieren.</t>
  </si>
  <si>
    <t>Aperturar Diplomado en CNC &amp; CAD-CAM.</t>
  </si>
  <si>
    <t xml:space="preserve">Cantidad de nuevos cursos
aprobados/Cantidad de nuevos
cursos propuestos
</t>
  </si>
  <si>
    <t>Finalizar el programa y requerimientos necesarios del curso para inicio en el T1-2017.</t>
  </si>
  <si>
    <t xml:space="preserve"> T2-2017</t>
  </si>
  <si>
    <t>Ofertar para el T2-2017</t>
  </si>
  <si>
    <t xml:space="preserve">No contar con los equipos y software necesarios. </t>
  </si>
  <si>
    <t xml:space="preserve">Condierar las alternativas que tenemos conocimiento y evaluar otras diferentes de mas bajo costo hasta versiones estudiantiles.  </t>
  </si>
  <si>
    <t>Diplomado en Energías Renovables.</t>
  </si>
  <si>
    <t>Finalizar el programa y requerimientos necesarios del curso para inicio en el T2-2017.</t>
  </si>
  <si>
    <t>T4-2017</t>
  </si>
  <si>
    <t>Ofertar para el T4-2017</t>
  </si>
  <si>
    <t>No contar con los equipos y software necesarios. Indentificacion del profesor.</t>
  </si>
  <si>
    <t>Condierar las alternativas que tenemos conocimiento y evaluar otras diferentes de mas bajo costo hasta versiones estudiantiles.  Iniciar el proceso de recultamiento en Q1-2017</t>
  </si>
  <si>
    <t>Curso Eficiencia Energetica</t>
  </si>
  <si>
    <t>Finalizar el programa y requerimientos necesarios del curso para inicio en el T3-2017.</t>
  </si>
  <si>
    <t xml:space="preserve"> T3-2017</t>
  </si>
  <si>
    <t>Ofertar para el T3-2017</t>
  </si>
  <si>
    <t>Apertura Curso Basico KNX  – the Worldwide STANDARD for Home and Building Control "Smart Buildings"</t>
  </si>
  <si>
    <t>Finalizar el programa y requerimientos necesarios del curso para inicio en el T4-2017.</t>
  </si>
  <si>
    <t xml:space="preserve"> T4-2017</t>
  </si>
  <si>
    <t>Asignar carga academica suficiente a los docentes</t>
  </si>
  <si>
    <t>Cantidad de horas ocupadas /Cantidad de horas contrato</t>
  </si>
  <si>
    <r>
      <t>Analizar oferta</t>
    </r>
    <r>
      <rPr>
        <sz val="11"/>
        <color theme="1"/>
        <rFont val="Calibri"/>
        <family val="2"/>
        <scheme val="minor"/>
      </rPr>
      <t xml:space="preserve"> actual -Analizar carga docente </t>
    </r>
  </si>
  <si>
    <t>Trimestre/Cuatrimestre</t>
  </si>
  <si>
    <r>
      <t>80%</t>
    </r>
    <r>
      <rPr>
        <sz val="11"/>
        <color theme="1"/>
        <rFont val="Calibri"/>
        <family val="2"/>
        <scheme val="minor"/>
      </rPr>
      <t xml:space="preserve"> de productividad</t>
    </r>
  </si>
  <si>
    <t>Carga académica no suficiente</t>
  </si>
  <si>
    <t>Compartir los espacios no utilizados con otros centros de excelencia y analizar la posibilidad de ampliar ofertas académicas en esos espacios</t>
  </si>
  <si>
    <t>Horas ocupdas en clases/ horas total disponible</t>
  </si>
  <si>
    <t>Analizar oferta actual -Analizar espacios ociosos -Facilitar estos espacios a otros centros que lo requieran</t>
  </si>
  <si>
    <t xml:space="preserve"> -Uso indebido de los espacios por otros centros</t>
  </si>
  <si>
    <t>Abrir sesiones en horarios más concurridos por target</t>
  </si>
  <si>
    <t>ingresos de esa oferta/Gastos de esa oferta</t>
  </si>
  <si>
    <t>Analizar demanda de los cursos a ofertar -Fusionar sesiones -Cerrar sesiones por debajo de cuórum a tiempo</t>
  </si>
  <si>
    <t>trimestral/cuatrimestral</t>
  </si>
  <si>
    <t>Quejas de estudiantes</t>
  </si>
  <si>
    <t>Comunicaciones</t>
  </si>
  <si>
    <t>Plan de comunicación</t>
  </si>
  <si>
    <t>Cantidad de inscritos a través de redes sociales (que se hayan enterado por medios digitales)</t>
  </si>
  <si>
    <t xml:space="preserve">Crear campañas de promoción trimestrales con pauta en medios digitales. </t>
  </si>
  <si>
    <t>Trimestral EP y Cuatrimestral ES</t>
  </si>
  <si>
    <t>10% de los inscritos  provengan a través de medios digitales.</t>
  </si>
  <si>
    <t xml:space="preserve">Procesos de pago para publicidad digital. </t>
  </si>
  <si>
    <t>Planificar con el tiempo adecuado el proceso de compra requerido para lograr dicha actividad.</t>
  </si>
  <si>
    <t>% la favorabilidad en radio y televisión.</t>
  </si>
  <si>
    <t>Media tour semestrales en radio y televisión para promocionar oferta académica y novedades.</t>
  </si>
  <si>
    <t>Semestral</t>
  </si>
  <si>
    <t>Incrementar la presencia comunicacional de la institución en un 5%</t>
  </si>
  <si>
    <t>Disponibilidad de tiempo por parte de los voceros</t>
  </si>
  <si>
    <t>Planificación de la agenda con el debido tiempo.</t>
  </si>
  <si>
    <t>Cantidad de publicaciones en los medios.</t>
  </si>
  <si>
    <t>Crear la estrategia de comunicación de la nueva plataforma digital.</t>
  </si>
  <si>
    <t>Alcance de la comunicación</t>
  </si>
  <si>
    <t>Retraso en la puesta en marcha del proyecto.</t>
  </si>
  <si>
    <t>Coordinación oportuna con el departamento responsable.</t>
  </si>
  <si>
    <t>Numero de ejemplares circulando</t>
  </si>
  <si>
    <t>Elaborar la Memoria institucional Digital 2017</t>
  </si>
  <si>
    <t>Diciembre</t>
  </si>
  <si>
    <t>Publicación de la memoria institucional.</t>
  </si>
  <si>
    <t>Suministro de información de apoyo. Tiempos de entrega.</t>
  </si>
  <si>
    <t>Planificación y seguimiento a las áreas involucradas.</t>
  </si>
  <si>
    <t>Número de actividades realizadas/ Número de actividades programadas</t>
  </si>
  <si>
    <t>Realizar actividades de acercamiento con los medios e influenciadores.</t>
  </si>
  <si>
    <t>Realizar el 80% de las actividades programadas.</t>
  </si>
  <si>
    <t>Falta de ejecución oportuna en las acciones que hacen posible las actividades. (convocatoria, solicitudes de compra)</t>
  </si>
  <si>
    <t xml:space="preserve">Planificación  y procesos de compra en el tiempo requerido. </t>
  </si>
  <si>
    <t>Nivel de lectoría del boletín a través de la plataforma MailChimp. Encuesta periódica de satisfacción de la comunicación.</t>
  </si>
  <si>
    <t>Relanzamiento del boletín interno de ITLA integrando nuevos contenidos.</t>
  </si>
  <si>
    <t>Enero</t>
  </si>
  <si>
    <t>Incrementar a un 90% el nivel de lectoría de los boletines de noticias internos con mayor contenido.</t>
  </si>
  <si>
    <t>Suministro de información por parte de los responsables.</t>
  </si>
  <si>
    <t>Calendarizar las fechas de entrega de contenido.</t>
  </si>
  <si>
    <t>5. Proyectar nuestros profesionales a nivel nacional e internacional</t>
  </si>
  <si>
    <t>Promoción de las novedades de la oferta académica.</t>
  </si>
  <si>
    <t xml:space="preserve">Cantidad de prospectos o inscritos a través a estas actividades. </t>
  </si>
  <si>
    <t>Participación en ferias y congresos educativos dirigidos a nuestro target para promocionar la oferta académica.</t>
  </si>
  <si>
    <t>Cuatrimestral</t>
  </si>
  <si>
    <t>Incrementar el numero de prospectos a través de las campañas de promoción de las ofertas académicas.</t>
  </si>
  <si>
    <t xml:space="preserve">Falta de programación para la participación en las ferias. </t>
  </si>
  <si>
    <t>Escuela de Cine</t>
  </si>
  <si>
    <t>Crear y lanzar "Cine Forun"</t>
  </si>
  <si>
    <t>Numero de estudiantes del cine forum</t>
  </si>
  <si>
    <t>Crear y lanzar un Cine Forun uno por cuatrimestre.</t>
  </si>
  <si>
    <t>Abril 2017</t>
  </si>
  <si>
    <t>Que los estudiantes aprendan a identificar los elementos que definen una pelicula bien estructurada en base a su argumento, guion, y fotgrafia.</t>
  </si>
  <si>
    <t>Coordinar las fechas que no choquen con otras actividades</t>
  </si>
  <si>
    <t>Hacer una planificación general de todo el año</t>
  </si>
  <si>
    <t>Participar en festivales de cine</t>
  </si>
  <si>
    <t>Numero de reconocimientos obtenidos por la participacion</t>
  </si>
  <si>
    <t>Participar en: Festival de Cine Global, Festival de Cine de Fine Art</t>
  </si>
  <si>
    <t>Septiembre 2017</t>
  </si>
  <si>
    <t>Reconocimiento adquirido hacia la institucion y a los estudiantes por la calidad del material cinematografico generado por la escuela de cines ITLA</t>
  </si>
  <si>
    <t>Afecta el desarrollo y crecimiento de la Escuela de Cine</t>
  </si>
  <si>
    <t>Organizar la logistica de accion para el desarrollo del material cinematografico</t>
  </si>
  <si>
    <t>SUSPENDIDO HASTA CONTRATAR PERSONAL DESTINADO A LA CREACION DE ESTO</t>
  </si>
  <si>
    <t>3.1.3.2 Implementación de actividades de Promoción de las nuevas tendencias tecnologicas y diseño</t>
  </si>
  <si>
    <t>Crear Festival de Cine ITLA</t>
  </si>
  <si>
    <t>Numero de estudiantes en las diferentes charlas del festival</t>
  </si>
  <si>
    <t>Crear Festival de Cine "Marca ITLA"</t>
  </si>
  <si>
    <t>Octubre 2017</t>
  </si>
  <si>
    <t>Que los estudiantes conozcan mas a fondo todo lo referente a la industria del Cine Dominicano.</t>
  </si>
  <si>
    <t>Centro de Excelencia Multimedia</t>
  </si>
  <si>
    <t>Detectar las oportunidades de capacitación de los docentes</t>
  </si>
  <si>
    <t>Numero de docentes capacitados</t>
  </si>
  <si>
    <r>
      <t xml:space="preserve">En base a las debilidades detectadas presentar </t>
    </r>
    <r>
      <rPr>
        <sz val="11"/>
        <color theme="1"/>
        <rFont val="Calibri"/>
        <family val="2"/>
        <scheme val="minor"/>
      </rPr>
      <t xml:space="preserve">un informe de necesidades capacitación a </t>
    </r>
    <r>
      <rPr>
        <sz val="11"/>
        <color theme="1"/>
        <rFont val="Calibri"/>
        <family val="2"/>
        <scheme val="minor"/>
      </rPr>
      <t>Recursos Humanos.</t>
    </r>
  </si>
  <si>
    <t xml:space="preserve"> Septiembre 2017</t>
  </si>
  <si>
    <t>5 Docentes con actualizacion curricular</t>
  </si>
  <si>
    <t>Los docentes tarden en contestar correo sobre sus necesidades</t>
  </si>
  <si>
    <t>Centro Multimedia</t>
  </si>
  <si>
    <t>Realizar Expo-Multimedia</t>
  </si>
  <si>
    <t>N/A</t>
  </si>
  <si>
    <t>Realizar evento Expo Multimedia con todos los estudiantes del Tecnologo Multimedia</t>
  </si>
  <si>
    <t>Noviembre 2017</t>
  </si>
  <si>
    <t>Reconocer el talento Itlasiano en el area de Multimedia</t>
  </si>
  <si>
    <t>Falta de Apoyo</t>
  </si>
  <si>
    <t>Buscar Patrocinadores para el evento</t>
  </si>
  <si>
    <t>Realizar Premios Multimedia</t>
  </si>
  <si>
    <t>Numero de Estudiantes Premiados</t>
  </si>
  <si>
    <t>Realizar evento de premiacion al talento de los estudiantes del Tecnologo en Multimedia</t>
  </si>
  <si>
    <t>Dar a conocer a la luz publica la calidad de los trabajos que produce el ITLA en el Tecnologo Multimedia</t>
  </si>
  <si>
    <t>Falta de Presupuesto</t>
  </si>
  <si>
    <t>SUSPENDIDO POR FALTA DE CALIDAD EN TRABAJOS A EXPONER DEL AÑO 2016  A LA FECHA</t>
  </si>
  <si>
    <t>Aperturar nuevos cursos y diplomados de educacion permanente</t>
  </si>
  <si>
    <t>Numero de Estudiantes Inscritos</t>
  </si>
  <si>
    <t>Aperturar curso de Produccion de Television</t>
  </si>
  <si>
    <t>Annual</t>
  </si>
  <si>
    <t xml:space="preserve">3 cursos nuevos al año </t>
  </si>
  <si>
    <t>Que otras instituciones abran el mismo diplomado</t>
  </si>
  <si>
    <t>Diseñar y ejecutar nuevas estrategias de promocion con el fin de que los interesados se enteren a tiempo</t>
  </si>
  <si>
    <t xml:space="preserve">Escuela de Cine </t>
  </si>
  <si>
    <t>Aperturar curso de Fotografia</t>
  </si>
  <si>
    <t>Diplomado Aperturado (13 inscritos por periodo)</t>
  </si>
  <si>
    <t>3.1.3.3 Contratacion de nuevo personal docente</t>
  </si>
  <si>
    <t>Centro Sonido</t>
  </si>
  <si>
    <t>Contratar docentes para materias del Tecnologo en Sonido</t>
  </si>
  <si>
    <t># de Docentes Contratados</t>
  </si>
  <si>
    <t>Asegurar ingreso de docentes para materias del Tecnologo en Sonido</t>
  </si>
  <si>
    <t>Junio 2017</t>
  </si>
  <si>
    <t>Completar cuerpo docente segun las materias a impartir en el Tecnologo</t>
  </si>
  <si>
    <t>Afecta el desarrollo y crecimiento del Tecnologo en Sonido</t>
  </si>
  <si>
    <t>Hacer requerimiento con caracter de urgencia del cuerpo docente para el Tencologo en Sonido</t>
  </si>
  <si>
    <t>Reforma curricular de la carrera de Multimedia</t>
  </si>
  <si>
    <t>Carrera Reformada</t>
  </si>
  <si>
    <t>Revisión de los programas academicos y pensum en general de la carrera para fines de actualización y posterior envio al MESCyT.</t>
  </si>
  <si>
    <t>Mayo 2017</t>
  </si>
  <si>
    <t>Completar la Nueva Reforma Curricular del Tecnologo en Multimedia.</t>
  </si>
  <si>
    <t>Poca disponibilidad  de tiempo del consultor del MESCyT</t>
  </si>
  <si>
    <t>Realizar los contactos con MESCYT con anticipación</t>
  </si>
  <si>
    <t>Revisión de todos los programas de educación permanente.</t>
  </si>
  <si>
    <t>Programas académicos
actualizados/ programas académicos existentes</t>
  </si>
  <si>
    <t>Revisión y adecuación de los programas academicos de educacion permanente.</t>
  </si>
  <si>
    <t>Trimestral</t>
  </si>
  <si>
    <t>Actualizar los programas de educacion permante y aperturar los necesarios.</t>
  </si>
  <si>
    <t>No contar con los recursos tecnológicos (Equipos) que se pudieran requerir en las actualizaciones</t>
  </si>
  <si>
    <t>Realizar las actualizaciones y gestiones de optimizacion de recursos fisicos, de software y docente.</t>
  </si>
  <si>
    <t>% de productividad docente</t>
  </si>
  <si>
    <r>
      <t xml:space="preserve">  -</t>
    </r>
    <r>
      <rPr>
        <sz val="11"/>
        <color theme="1"/>
        <rFont val="Calibri"/>
        <family val="2"/>
        <scheme val="minor"/>
      </rPr>
      <t>Analizar oferta</t>
    </r>
    <r>
      <rPr>
        <sz val="11"/>
        <color theme="1"/>
        <rFont val="Calibri"/>
        <family val="2"/>
        <scheme val="minor"/>
      </rPr>
      <t xml:space="preserve"> actual -Analizar carga docente </t>
    </r>
  </si>
  <si>
    <t>Trimestre / Cuatrimestre</t>
  </si>
  <si>
    <t>80% de productividad docente</t>
  </si>
  <si>
    <t>Asignar proyectos, tutorías y charlas para completar horas cuando se requiera</t>
  </si>
  <si>
    <t>Productividad del C1 - 72%
C2 -</t>
  </si>
  <si>
    <t>Aperturar aulas virtuales con docentes debidamente capacitados</t>
  </si>
  <si>
    <t>% de cursos virtuales</t>
  </si>
  <si>
    <t xml:space="preserve"> -Investigar con los docentes y en el mercado las ofertas virtuales -Analizar recursos actuales</t>
  </si>
  <si>
    <t>20 % de cursos virtuales del Centro de Excelencia Multimedia</t>
  </si>
  <si>
    <t>Analizar los recursos requeridos con anticipación y lanzar ofertas que se adhieran a los mismos</t>
  </si>
  <si>
    <t>% de ocupación = (horas ocupadas / horas disponibles)</t>
  </si>
  <si>
    <t xml:space="preserve">  -Analizar oferta actual -Analizar espacios ociosos -Facilitar estos espacios a otros centros que lo requieran</t>
  </si>
  <si>
    <t>Concientizar a estudiar de otros centros a cuidar las aulas de la institución</t>
  </si>
  <si>
    <t>Centro de Excelencia de TI</t>
  </si>
  <si>
    <t>Brindar  apoyo al proceso de Certificación de ABET</t>
  </si>
  <si>
    <t>Etapas de acreditación concluidas/ etapas de acreditación</t>
  </si>
  <si>
    <t>Motivar a los docentes a participar de manera activa en el proceso de Recolección de evidencias.</t>
  </si>
  <si>
    <t>Diciembre 2017</t>
  </si>
  <si>
    <t>100 % (cumplimiento del cronograma)</t>
  </si>
  <si>
    <t>Cisco Academy Day</t>
  </si>
  <si>
    <t>Actividad realizada de manera exitosa</t>
  </si>
  <si>
    <t>Motivar a docentes locales y de otras academicas a participar de esta capacitación</t>
  </si>
  <si>
    <t xml:space="preserve">Capacitación realizada </t>
  </si>
  <si>
    <t>Presupuesto no disponible</t>
  </si>
  <si>
    <t>Solicitar aprobación con tiempo suficiente</t>
  </si>
  <si>
    <t>Establecer alianzas con instituciones reconocidas a nivel nacional y/o internacional</t>
  </si>
  <si>
    <t>Cantidad de Alianzas establecidas</t>
  </si>
  <si>
    <t>Realizar el proceso correspondiente para el establecimiento de la alianza</t>
  </si>
  <si>
    <t>Al menos una al año</t>
  </si>
  <si>
    <t>Realizar los procesos con anticipación</t>
  </si>
  <si>
    <t>Participar en la conferencia  de Cisco LATAM</t>
  </si>
  <si>
    <t xml:space="preserve"> programas académicos
actualizados/ programas</t>
  </si>
  <si>
    <t>Actualización de los  programas de Cisco ofrecidos en ITLA</t>
  </si>
  <si>
    <t>Programas 100% actualizados</t>
  </si>
  <si>
    <t>Presupuesto USA$2500 Aproximadamente</t>
  </si>
  <si>
    <t>Entregar Reforma Curricular del tecnólogo de Redes completa</t>
  </si>
  <si>
    <t xml:space="preserve"> programas académicos
actualizados/ programas
</t>
  </si>
  <si>
    <t xml:space="preserve"> -Revisar el plan de estudio actualizado  con especialista consultora del MESCYT</t>
  </si>
  <si>
    <t>Plan de estudio 100 % concluido</t>
  </si>
  <si>
    <t>Adecuar los programas de educación permanente de Redes a los nuevos tiempos</t>
  </si>
  <si>
    <t xml:space="preserve"> programas académicos
actualizados/ programas académicos existentes</t>
  </si>
  <si>
    <t xml:space="preserve"> -Revisar  y actualizar los programas de educación permanente. </t>
  </si>
  <si>
    <t>Agosto 2017</t>
  </si>
  <si>
    <t>Usar softwares de simulación</t>
  </si>
  <si>
    <t>Número de docentes capacitados por año</t>
  </si>
  <si>
    <r>
      <t xml:space="preserve">En base a las debilidades detectadas presentar </t>
    </r>
    <r>
      <rPr>
        <sz val="11"/>
        <color theme="1"/>
        <rFont val="Calibri"/>
        <family val="2"/>
      </rPr>
      <t xml:space="preserve">un informe de necesidades capacitación a </t>
    </r>
    <r>
      <rPr>
        <sz val="11"/>
        <color theme="1"/>
        <rFont val="Calibri"/>
        <family val="2"/>
      </rPr>
      <t>Recursos Humanos.</t>
    </r>
  </si>
  <si>
    <t>1 de abril 2017</t>
  </si>
  <si>
    <t>Entrega de informe necesidades capacitación</t>
  </si>
  <si>
    <r>
      <t>Analizar las ofertas académicas que pueden ser virtuales</t>
    </r>
    <r>
      <rPr>
        <sz val="11"/>
        <color theme="1"/>
        <rFont val="Calibri"/>
        <family val="2"/>
      </rPr>
      <t xml:space="preserve"> o semipresenciales</t>
    </r>
  </si>
  <si>
    <r>
      <t>Total de oferta académica virtual</t>
    </r>
    <r>
      <rPr>
        <sz val="11"/>
        <color theme="1"/>
        <rFont val="Calibri"/>
        <family val="2"/>
      </rPr>
      <t xml:space="preserve"> y o semipresencial</t>
    </r>
    <r>
      <rPr>
        <sz val="11"/>
        <color theme="1"/>
        <rFont val="Calibri"/>
        <family val="2"/>
      </rPr>
      <t xml:space="preserve"> / total académica del Centro</t>
    </r>
  </si>
  <si>
    <t xml:space="preserve"> -Investigar con los docentes y en el mercado las ofertas virtuales semipresenciales -Analizar recursos actuales</t>
  </si>
  <si>
    <t>Al menos 10% de la oferta sea virtual o semipresencial</t>
  </si>
  <si>
    <r>
      <rPr>
        <sz val="11"/>
        <color theme="1"/>
        <rFont val="Calibri"/>
        <family val="2"/>
      </rPr>
      <t xml:space="preserve">Diseñar </t>
    </r>
    <r>
      <rPr>
        <sz val="11"/>
        <color theme="1"/>
        <rFont val="Calibri"/>
        <family val="2"/>
      </rPr>
      <t>nuevas ofertas academicas en educación Permanente</t>
    </r>
  </si>
  <si>
    <t>Cantidad de nuevos cursos
aprobados/ Cantidad de nuevos cursos propuestos</t>
  </si>
  <si>
    <t xml:space="preserve">Identificar necesidades del mercado en el área de Tecnologia para crear capacitaciones necesarias. </t>
  </si>
  <si>
    <t>Anual</t>
  </si>
  <si>
    <t>Al menos 3 cursos nuevos</t>
  </si>
  <si>
    <t>No contar con los recursos tecnológicos requeridos</t>
  </si>
  <si>
    <t>utilizar recursos simulados y gratuitos</t>
  </si>
  <si>
    <t>2 cursos nuevos lanzados en el periodo 2017-T-2</t>
  </si>
  <si>
    <t>Asignar al menos un 80% de carga a docentes fijos  según su contrato.</t>
  </si>
  <si>
    <r>
      <t xml:space="preserve">  -</t>
    </r>
    <r>
      <rPr>
        <sz val="11"/>
        <color theme="1"/>
        <rFont val="Calibri"/>
        <family val="2"/>
      </rPr>
      <t>Analizar oferta</t>
    </r>
    <r>
      <rPr>
        <sz val="11"/>
        <color theme="1"/>
        <rFont val="Calibri"/>
        <family val="2"/>
      </rPr>
      <t xml:space="preserve"> actual -Analizar carga docente </t>
    </r>
  </si>
  <si>
    <r>
      <t>80%</t>
    </r>
    <r>
      <rPr>
        <sz val="11"/>
        <color theme="1"/>
        <rFont val="Calibri"/>
        <family val="2"/>
      </rPr>
      <t xml:space="preserve"> de productividad</t>
    </r>
  </si>
  <si>
    <t>No se que porcentaje aplicar aquí. Cumpli en el T2/C2, pero no en el TI/CI</t>
  </si>
  <si>
    <t>Analizar espacios no utilizados</t>
  </si>
  <si>
    <t>Contientizar a estudiar de otros centros a cuidar las aulas de la institución</t>
  </si>
  <si>
    <t>Verificar el archivo enviado de la disponibilidad C1, TI, C2, y T2</t>
  </si>
  <si>
    <t xml:space="preserve">  -Analizar demanda de los cursos a ofertar -Fusionar sesiones -Cerrar sesiones por debajo de cuórum a tiempo</t>
  </si>
  <si>
    <t>Informar a los estudiantes con tiempo sobre los cambios en la oferta académica</t>
  </si>
  <si>
    <t>Se abrieron sesiones en horarios mas concurridos que es el sábado</t>
  </si>
  <si>
    <t>Vinculación con el Plan Desarrollo Institucional</t>
  </si>
  <si>
    <t>Área Responsable</t>
  </si>
  <si>
    <t>1. Formar talento humano con capacidad emprendedora</t>
  </si>
  <si>
    <t xml:space="preserve">Centro de Emprendimiento </t>
  </si>
  <si>
    <t xml:space="preserve">Talleres que fomenten el emprendimiento </t>
  </si>
  <si>
    <t>Cantidad de talleres realizados/ cantidad de talleres programados</t>
  </si>
  <si>
    <t xml:space="preserve">Talleres sobre emprendimiento </t>
  </si>
  <si>
    <t>Febrero- abril- julio- noviembre</t>
  </si>
  <si>
    <t xml:space="preserve">4 talleres realizados </t>
  </si>
  <si>
    <t xml:space="preserve">Falta de disponibilidad de expositores </t>
  </si>
  <si>
    <t>Solicitar con tiempo de anticipación disponibilidad de expositores</t>
  </si>
  <si>
    <t xml:space="preserve">Cantidad de talleres realizados </t>
  </si>
  <si>
    <t>Crear la oferta Académica del Centro de Emprendimiento</t>
  </si>
  <si>
    <t>Total Cursos Creados</t>
  </si>
  <si>
    <t>Crear y dar seguimiento junto a los docentes, a la creación de una oferta enfocada en al área de emprendimiento y negocios</t>
  </si>
  <si>
    <t>Abril-Octubre 2017</t>
  </si>
  <si>
    <t>2 Cursos o Talleres Creados</t>
  </si>
  <si>
    <t>Falta de Interes por parte de los docentes.</t>
  </si>
  <si>
    <t>Hacer la solicitud de creación de Programas con tiempo.</t>
  </si>
  <si>
    <t>Semana del emprendimiento ITLA</t>
  </si>
  <si>
    <t>Evento realizado</t>
  </si>
  <si>
    <t>Organizar conferencias y actividades para la semana del emprendimiento</t>
  </si>
  <si>
    <t>Formentar el desarrollo de una cultura emprendedora</t>
  </si>
  <si>
    <t>Competencia de Ideas Innovadoras y Emprendimiento</t>
  </si>
  <si>
    <t>Cantidad de proyectos</t>
  </si>
  <si>
    <t>Impulsar la presentación de proyectos innovadores.</t>
  </si>
  <si>
    <t xml:space="preserve">Incremento de proyectos de emprendimiento por carrera </t>
  </si>
  <si>
    <t xml:space="preserve">Falta de motivación de los estudiantes </t>
  </si>
  <si>
    <t xml:space="preserve">Realizar una campana promocional activa y ofrecer premios atractivos </t>
  </si>
  <si>
    <t xml:space="preserve">Cantidad de proyectos con potencial de éxito </t>
  </si>
  <si>
    <t xml:space="preserve">Acuerdos con instituciones nacionales e internacionales </t>
  </si>
  <si>
    <t>Cantidad de acuerdos</t>
  </si>
  <si>
    <t xml:space="preserve">Gestionar acuerdos con Universidades e instituciones nacionales e internacionales </t>
  </si>
  <si>
    <t>enero - diciembre 2017</t>
  </si>
  <si>
    <t xml:space="preserve">2 acuerdos firmados </t>
  </si>
  <si>
    <t xml:space="preserve">Interés de las universidades </t>
  </si>
  <si>
    <t xml:space="preserve">Realizar una propuesta atractiva a las universidades que les motive a realizar el acuerdo </t>
  </si>
  <si>
    <t xml:space="preserve">cantidad de acuerdo con universidades extranjeras </t>
  </si>
  <si>
    <t xml:space="preserve">Establecer un plan de ejecución para el desarrollo del emprendimiento a lo interno de la institución  </t>
  </si>
  <si>
    <t xml:space="preserve">Cantidad de proyectos generados </t>
  </si>
  <si>
    <t xml:space="preserve">Implementar y seguimiento al  plan de acción realizado </t>
  </si>
  <si>
    <t>Enero 2017</t>
  </si>
  <si>
    <t xml:space="preserve">1 Plan de acción realizado </t>
  </si>
  <si>
    <t xml:space="preserve">Cumplimiento del plan de trabajo realizado </t>
  </si>
  <si>
    <t xml:space="preserve">Establecer los mecanismos de seguimiento para el cumplimiento del plan </t>
  </si>
  <si>
    <t>Centro de Excelencia de Seguridad</t>
  </si>
  <si>
    <t xml:space="preserve">Revisar  y actualizar los programas de educación permanente. </t>
  </si>
  <si>
    <t>Realizar una Feria de seguridad</t>
  </si>
  <si>
    <t>Feria de seguridad realizada</t>
  </si>
  <si>
    <t>Realizar la agenda de la feria</t>
  </si>
  <si>
    <t>Agenda completada al 100%</t>
  </si>
  <si>
    <t>Esta semana de la seguridad está en proceso de aprobacion de la vicerrectoría. La fecha tentativa es octubre.</t>
  </si>
  <si>
    <t>En base a las debilidades detectadas presentar un informe de necesidades capacitación a Recursos Humanos.</t>
  </si>
  <si>
    <t>Concientizar a los docentes sobre la importancia de capacitarse y el impacto positivo sobre sus ingresos</t>
  </si>
  <si>
    <t>Analizar las ofertas académicas que pueden ser virtuales</t>
  </si>
  <si>
    <r>
      <rPr>
        <sz val="11"/>
        <color theme="1"/>
        <rFont val="Calibri"/>
        <family val="2"/>
        <scheme val="minor"/>
      </rPr>
      <t xml:space="preserve">Diseñar </t>
    </r>
    <r>
      <rPr>
        <sz val="11"/>
        <color theme="1"/>
        <rFont val="Calibri"/>
        <family val="2"/>
        <scheme val="minor"/>
      </rPr>
      <t>nuevas ofertas academicas en educación Permanente</t>
    </r>
  </si>
  <si>
    <r>
      <t xml:space="preserve">Al menos </t>
    </r>
    <r>
      <rPr>
        <sz val="11"/>
        <color theme="1"/>
        <rFont val="Calibri"/>
        <family val="2"/>
        <scheme val="minor"/>
      </rPr>
      <t>tres</t>
    </r>
    <r>
      <rPr>
        <sz val="11"/>
        <color theme="1"/>
        <rFont val="Calibri"/>
        <family val="2"/>
        <scheme val="minor"/>
      </rPr>
      <t xml:space="preserve"> cursos nuevos</t>
    </r>
  </si>
  <si>
    <t>Cantidad de estudiantes inscritos en cursos nuevos</t>
  </si>
  <si>
    <t>Centro de Excelencia de Software</t>
  </si>
  <si>
    <t>Se recolectaron las evidencias del primer cuatrimestre 2017-C-1 las cuales están el la plataforma Moodle del ITLA.</t>
  </si>
  <si>
    <t>Entregar Reforma Curricular del tecnólogo de Software completa</t>
  </si>
  <si>
    <t>Se concluyó el documento de reforma y se revisaron los programas de clases. Fue aprobado por el Consejo Academico pendiente enviar el proyecto al MESCyT.</t>
  </si>
  <si>
    <t>Adecuar los programas de educación permanente de Software a los nuevos tiempos</t>
  </si>
  <si>
    <t>Entrega de informe necesidades capacitación de docentes</t>
  </si>
  <si>
    <r>
      <t>Analizar las ofertas académicas que pueden ser virtuales</t>
    </r>
    <r>
      <rPr>
        <sz val="11"/>
        <color theme="1"/>
        <rFont val="Calibri"/>
        <family val="2"/>
        <scheme val="minor"/>
      </rPr>
      <t xml:space="preserve"> o semipresenciales</t>
    </r>
  </si>
  <si>
    <r>
      <t>Total de oferta académica virtual</t>
    </r>
    <r>
      <rPr>
        <sz val="11"/>
        <color theme="1"/>
        <rFont val="Calibri"/>
        <family val="2"/>
        <scheme val="minor"/>
      </rPr>
      <t xml:space="preserve"> y o semipresencial</t>
    </r>
    <r>
      <rPr>
        <sz val="11"/>
        <color theme="1"/>
        <rFont val="Calibri"/>
        <family val="2"/>
        <scheme val="minor"/>
      </rPr>
      <t xml:space="preserve"> / total académica del Centro</t>
    </r>
  </si>
  <si>
    <t>El profesor Julio Pelegrino fue asignado al DTE para crear curso totalmente online de Introducción a la programación y luego el curso de Java. Ambos son los dos cursos con mayor demanda.</t>
  </si>
  <si>
    <t>C1 87% -  C2 - 93%</t>
  </si>
  <si>
    <t>C1 94% -  C2 - 90%</t>
  </si>
  <si>
    <t>Rentabilidad del Centro supera el 80% y sigue en aumento</t>
  </si>
  <si>
    <t>Ciencias Basicas y Humanidades</t>
  </si>
  <si>
    <t xml:space="preserve"> Etapas de acreditación concluidas/ etapas de acreditación </t>
  </si>
  <si>
    <t>cuatrimestral</t>
  </si>
  <si>
    <t>Lograr que todos los programas de Ciencias Básicas arrojen evidencias de aprendizaje para ABE</t>
  </si>
  <si>
    <t xml:space="preserve">Docentes pocos motivados a colaborar para  recopilar las evidencias  </t>
  </si>
  <si>
    <t>Evvidencias en el salón de profesores</t>
  </si>
  <si>
    <t>Actividad del mes de la patria y              Semana de la Ética</t>
  </si>
  <si>
    <t xml:space="preserve">Cantidad de conferencias y/o proyectos a presentar </t>
  </si>
  <si>
    <t xml:space="preserve">Invitar conferencista, Instituto Duartiano                                          Realizar el cronograma de las conferencias, charlas y presentación de proyectos que se realizaran durante la semana de la  ética. Y asignar  los responsables de cada una de las actividades pautadas </t>
  </si>
  <si>
    <t xml:space="preserve">27-31 de abril </t>
  </si>
  <si>
    <t xml:space="preserve">realizar conferencia, charla y/o proyectos estudiantiles. </t>
  </si>
  <si>
    <t xml:space="preserve">La actividad y la semana de la ética no sea aprobada por las autoridades  pertinentes </t>
  </si>
  <si>
    <t xml:space="preserve">tener confirmación del conferencista una semana antes de la actividad.       Presentar cronograma dos semanas antes </t>
  </si>
  <si>
    <t xml:space="preserve">Conferencia por parte del Dr. Julio Manuel Rodríguez miembro del Instituto Duartiano y actividades patrias de lo estudiantes.           Realización de la sexta versión de la semana de la ética: por una mejor sociedad actúo con responsabilidad.     
CONFERENCIA DE APERTURA: Lidio Cadet, Director general DGEIG 
Proyectos: Manual de vida en el ITLA
“Más ético 2017”
Contaminación acústica para detectar los decibeles. 
Reportaje Ciberbuying
 “Teatro de la ética”.
Videos “Tecnoconciencia”.
Exp. “Mejoramiento del transporte del ITLA”
Video y un mural “Energías renovables”.
App sobre Manejo de ticket de transporte ITLA
“Todo por un mundo mejor”
Proyecto aula modelo
Activ. Etic Solution 2017
Temática: ética vs alimentos transgénicos:
implicaciones éticas moral.
Exposiciones: Cualidades para ser un apersona ética 
CONFERENCIA: en defensa de la gente, la ética del servidor público: soborno, abuso de poder, tráfico de influencias, malversación de fondos, conflicto de intereses. 
Discriminación racial por medio de un video.
Ética de la información
Proyecto Manitas unidas por los valores humanos
Video Ética del programador
Web “Navegando con ética”
App “Buss ITLA”
Lanzamiento oficial desarrollo estudiantil ITLA 
Corto: Poema ética y Moral 
Canción: ética y moral
Temática: valor la responsabilidad
Exposiciones: Cualidades para ser un apersona ética CONFERENCIA ''Hacktivismo Ético''.
Profesional Ético (Video animado que explique los valores que debería de tener un profesional en cualquier ámbito)
Ancho de banda del internet
Video Control parental
Respetando al otro nos hacemos mejores personas
Concientización en valores para un futuro sin corrupción
Test ético
TEMARICA: LA TECNOETICA AL SERCIO DE LA SOCIEDAD.
CONFERENCIA: Emprendimiento e innovación 
La educación abierta, recursos en abierto y el buen aprovechamiento de los mismos
Temática: la tecnociencia al servicio de la sociedad.
BAJANTES GRANDES 
-BROCHURES
-AFICHES                                                     </t>
  </si>
  <si>
    <t>Jornada - Científica</t>
  </si>
  <si>
    <t>Contactar los expositores y  programar la presentación de proyectos</t>
  </si>
  <si>
    <t xml:space="preserve">30-03 de noviembre </t>
  </si>
  <si>
    <t xml:space="preserve">Presentar los proyectos estudiantiles, charlas y conferencias </t>
  </si>
  <si>
    <t xml:space="preserve">No tener personalidades y/o proyectos a presentar </t>
  </si>
  <si>
    <t xml:space="preserve">Poner en agenda </t>
  </si>
  <si>
    <t>Número de Docentes capacitados por año</t>
  </si>
  <si>
    <t>En base a las debilidades detectadas presentar un plan de capacitación a Recursos Humanos.</t>
  </si>
  <si>
    <t xml:space="preserve">Anual </t>
  </si>
  <si>
    <t xml:space="preserve">aumentar las competencias docentes </t>
  </si>
  <si>
    <t xml:space="preserve">Que los docentes no estén motivados a seguir formándose </t>
  </si>
  <si>
    <t>Concienciar a los docentes sobre la importancia de capacitarse y el impacto positivo sobre sus ingresos</t>
  </si>
  <si>
    <t xml:space="preserve">Se envió el correo a la vicerrectoría y recursos humanos con las posibles capacitaciones. </t>
  </si>
  <si>
    <t>Analizar recursos actuales</t>
  </si>
  <si>
    <t xml:space="preserve">Que los docentes se reusen a impartir clases virtuales </t>
  </si>
  <si>
    <t xml:space="preserve">Convocar reunión y presentar la importancia de la clases virtuales </t>
  </si>
  <si>
    <t>Productividad Docente</t>
  </si>
  <si>
    <t xml:space="preserve">Analizar oferta actual y carga docente </t>
  </si>
  <si>
    <t xml:space="preserve"> cuatrimestral</t>
  </si>
  <si>
    <t>80% de productividad</t>
  </si>
  <si>
    <t xml:space="preserve">Que no entren suficiente estudiantes para asignar carga </t>
  </si>
  <si>
    <t>indicador productividad docentepara el C1 95%, C2 90%</t>
  </si>
  <si>
    <t>Optimización de espacio para la docencia</t>
  </si>
  <si>
    <t>Indicador de aulas por encima de 80%</t>
  </si>
  <si>
    <t>Poner el máximo de estudiantes y el mínimo del cuorum en ORBI</t>
  </si>
  <si>
    <t xml:space="preserve"> -Analizar demanda de los cursos -Fusionar sesiones -Cerrar sesiones por debajo de cuórum a tiempo</t>
  </si>
  <si>
    <t>cada curso tiene su cuorum para ser abierto y tiene un máximo según su disponibilidad en ORBI</t>
  </si>
  <si>
    <t>Departamento de Cocurriculares</t>
  </si>
  <si>
    <t xml:space="preserve">Participar en los Juegos Universitarios Nacionales Deportivos. </t>
  </si>
  <si>
    <t xml:space="preserve">Lograr un reconocimiento entre las universidades nacionales </t>
  </si>
  <si>
    <t>Formar los equipos que representarán la Institución en dichos juegos</t>
  </si>
  <si>
    <t>Mayo</t>
  </si>
  <si>
    <t>Estar entre diez mejores universidades del país</t>
  </si>
  <si>
    <t>Los estudiantes que estaban inscritos no asisten en la actividad o se lecciones antes de llegar a dicha actividad.</t>
  </si>
  <si>
    <t>Tener equipos suficientemente grandes para sustituir los estudiantes que no vayan, aunque esten inscritos</t>
  </si>
  <si>
    <t>Organizar intramuro de ajderez entre los estudiantes.</t>
  </si>
  <si>
    <t>Aumentar la cantidad de jugadores de ajedrez en la institución</t>
  </si>
  <si>
    <t xml:space="preserve">Formar los equipos de las carreras para el intramuro </t>
  </si>
  <si>
    <t xml:space="preserve">Abril </t>
  </si>
  <si>
    <t>6 estudiantes en cada equipo de cada carrera</t>
  </si>
  <si>
    <t>Los estudiantes que estaban inscritos no asisten en la actividad</t>
  </si>
  <si>
    <t>Tener equipo suficientemente grande para sustituir los estudiantes que no vayan, aunque esten inscritos</t>
  </si>
  <si>
    <t>Aprobar la beca al talento deportivo</t>
  </si>
  <si>
    <t xml:space="preserve">Aumentar la cantidad de jugadores de alto nivel del instituto para los juegos universitarios.  </t>
  </si>
  <si>
    <t xml:space="preserve">Captar deportistas de alto rendimiento y motivarlo a estudiar  las carreras que impartimos en la institución.  </t>
  </si>
  <si>
    <t>Estar entre las primeras diez mejores universidades del país en los juegos universitarios.</t>
  </si>
  <si>
    <t>Los estudiantes que estaban inscritos no asisten en la actividad.</t>
  </si>
  <si>
    <t>Formación de un coro institucional</t>
  </si>
  <si>
    <t xml:space="preserve">Lograr un reconocimiento </t>
  </si>
  <si>
    <t>Formar un coro institucional .</t>
  </si>
  <si>
    <t>Participar en los diferentes actos oficiales y culturales de la institución.</t>
  </si>
  <si>
    <t xml:space="preserve">Los estudiantes que estaban inscritos no asisten en la actividad o Que los estudiantes no asuman su responsabilidad en las actividades. </t>
  </si>
  <si>
    <t xml:space="preserve">2.3.2.1 Participar en las diferentes Actividades sociales donde siempre pongamos en alto el nombre de nuestra institución. </t>
  </si>
  <si>
    <t xml:space="preserve">Jornada de Reforestación </t>
  </si>
  <si>
    <t>Aumentar la cantidad de voluntarios para la jornada</t>
  </si>
  <si>
    <t>Participar y representar a la institución, aumentar la conciencia de la protección de medio ambiente y  los recursos naturales.</t>
  </si>
  <si>
    <t>Octubre</t>
  </si>
  <si>
    <t>100 voluntarios</t>
  </si>
  <si>
    <t>Jornada de Limpieza de Costas</t>
  </si>
  <si>
    <t>Participar y representar a la institución, aumentar la consiencia de la protección de medio ambiente</t>
  </si>
  <si>
    <t>Septiembre</t>
  </si>
  <si>
    <t xml:space="preserve"> 100 voluntarios</t>
  </si>
  <si>
    <t>Departamento de Cocurriculares y Gerencia de Infrastructura</t>
  </si>
  <si>
    <t>Gestionar los espacios deportivos.</t>
  </si>
  <si>
    <t xml:space="preserve">Dar seguimientos a los acuerdos que se pauten sobres las instalaciones. </t>
  </si>
  <si>
    <t xml:space="preserve">Informar  a los profesores del departamento los avances de estos acuerdos. </t>
  </si>
  <si>
    <t xml:space="preserve">Noviembre </t>
  </si>
  <si>
    <t xml:space="preserve">Poder tener instalaciones deportiva en el ITLA. </t>
  </si>
  <si>
    <t xml:space="preserve"> Que dentro de las negociaciones  o acuerdo no se toma en cuenta el departamento. </t>
  </si>
  <si>
    <t xml:space="preserve">Estar pendiente que estos acuerdos estén listos para poder mejorar a nivel deportivo. </t>
  </si>
  <si>
    <t xml:space="preserve">Crear programas de zumba para mejorar salud de los estudiantes y empleados. </t>
  </si>
  <si>
    <t>Crear un primer grupo de 15 personas para el programa de zumba del ITLA.</t>
  </si>
  <si>
    <t xml:space="preserve">captar deportistas de alto rendimiento y motivarlo a estudiar  las carreras que impartimos en la institución.  </t>
  </si>
  <si>
    <t xml:space="preserve">Lograr la integración de los estudiantes y empleados. </t>
  </si>
  <si>
    <t>Realización de un  programa de charla sobre los diferentes temas: Deporte, Medicina, Nutrición y Motivación.</t>
  </si>
  <si>
    <t>Tener por lo menos grupos de 15 a 20 personas por lo menos en cada charla.</t>
  </si>
  <si>
    <t xml:space="preserve">Motivar a los estudiantes y empleados que la salud es un tema que va de la mano con el deporte. </t>
  </si>
  <si>
    <t>Junio</t>
  </si>
  <si>
    <t xml:space="preserve">Que las personas inscrita no asistan a dicha actividad. </t>
  </si>
  <si>
    <t xml:space="preserve">Lograr que los estudiantes y empleados puedan multiplicar los conocimientos adquiridos en las charlas. </t>
  </si>
  <si>
    <t>4.1.4 Optimización de Recursos.</t>
  </si>
  <si>
    <t>4.1.4.1 Incrementar la recuperación de cobros.</t>
  </si>
  <si>
    <t>Asistencia Financiera</t>
  </si>
  <si>
    <t>Gestión de cobros de los estudiantes inscritos en educación superior con recursos propios, según periodo académico</t>
  </si>
  <si>
    <t>Total cobrado/ Total facturado</t>
  </si>
  <si>
    <t>Identificar los estudiantes pendientes de pago, enviar correo de recordatorio de pago y proceder a llamar.</t>
  </si>
  <si>
    <t xml:space="preserve">Enero, mayo, septiembre, después del proceso de bajas  y añadidas </t>
  </si>
  <si>
    <t>Cobrar el 90% de las cuentas por cobrar.</t>
  </si>
  <si>
    <t>Que los estudiantes no reciban la información a tiempo, por falta de seguimiento.</t>
  </si>
  <si>
    <t>Combinación de llamadas. Correos.</t>
  </si>
  <si>
    <t>C1 - 95.50 %
C2 - 86.4%</t>
  </si>
  <si>
    <t>Gestión de cobros a clientes corporativos que cubren los costos de matricula a estudiantes inscritos en educación superior según periodo académico.</t>
  </si>
  <si>
    <t xml:space="preserve">Generar la factura por medio sistema de orbi, enviar por mensajería, confirmar recepción con la empresa, registrar en la matriz de cuentas por cobrar, llamar para confirmar el pago. </t>
  </si>
  <si>
    <t xml:space="preserve">Enero, mayo, septiembre, después del proceso de bajas y añadidas </t>
  </si>
  <si>
    <t>Cobrar el 80% de las cuentas por cobrar.</t>
  </si>
  <si>
    <t>Que los clientes corporativos  no reciban la información y factura a tiempo.</t>
  </si>
  <si>
    <t>Llamadas de seguimientos y visitas al encargado de cuentas por cobrar de la empresa.</t>
  </si>
  <si>
    <t>C1 - 5.42 %
C2 - 6.56 %</t>
  </si>
  <si>
    <t>Gestión de cobros de los estudiantes inscritos en educación permanente con recursos propios, según periodo académico.</t>
  </si>
  <si>
    <t>Enero, abril, agosto, octubre, después de la semana de ajustes.</t>
  </si>
  <si>
    <t>T1 - 92.17
T2 - 92.51%
T3 - 72.65 %</t>
  </si>
  <si>
    <t>Gestión de cobros a clientes corporativos que cubren los costos de matricula a estudiantes inscritos en educación permanente según periodo académico.</t>
  </si>
  <si>
    <t>T1 - 84.67 %
T2 - 61.40%
T3 - 17.76 %</t>
  </si>
  <si>
    <t>Aumentar la satisfacción de los estudiantes en el proceso de beca de Educación Superior.</t>
  </si>
  <si>
    <t>numero de encuestados/ numero total de becados</t>
  </si>
  <si>
    <t>Enviar encuetas a todos los estudiantes becados en educación superior.</t>
  </si>
  <si>
    <t>Enero-abril y Septiembre-diciembre</t>
  </si>
  <si>
    <t>Mantener el nivel de satisfacción de los estudiantes 85%</t>
  </si>
  <si>
    <t>Que el estudiante no esté satisfecho con el servicio brindado.</t>
  </si>
  <si>
    <t>Realizar llamadas y correos personalizados y dar seguimiento.</t>
  </si>
  <si>
    <t>Periodo 2017-C1</t>
  </si>
  <si>
    <t>Aumentar la satisfacción de los estudiantes en el proceso de beca de Educación Permanente.</t>
  </si>
  <si>
    <t>Enviar encuetas a todos los estudiantes becados en educación permanente</t>
  </si>
  <si>
    <t>Periodo 2017-T1</t>
  </si>
  <si>
    <t>Gestión de cobros del Proyecto CITICED.</t>
  </si>
  <si>
    <t>Octubre 2016-agosto 2017</t>
  </si>
  <si>
    <t>Cobrar el 100% de las cuentas por cobrar.</t>
  </si>
  <si>
    <t>Que los clientes no reciban la información y factura a tiempo.</t>
  </si>
  <si>
    <t>Hasta la fecha 07 jul 2017</t>
  </si>
  <si>
    <t>Implementación Proyecto Préstamos Federales .</t>
  </si>
  <si>
    <t>20% de ejecución</t>
  </si>
  <si>
    <t xml:space="preserve">Crear instrumento para y ejecutarlo, estudio de mercado,Cuenta tesoreria,Reporte procedencia,para los programa ingles requisitos de Mescyt, convenios con  instituciones de Puerto Rico registradas en Mescyt. </t>
  </si>
  <si>
    <t>Julio 30 2017</t>
  </si>
  <si>
    <t>Implementación en su totalidad.</t>
  </si>
  <si>
    <t>Que los estudiantes no se interesen en el programa de préstamos federales.</t>
  </si>
  <si>
    <t xml:space="preserve">Realizar Openhouse en conjunto admisiones para ofrecer nuestro producto. </t>
  </si>
  <si>
    <t xml:space="preserve">Elaborar presupuesto general del proyecto. Establecer cuales programas se van a ofertar, de acuerdo al estudio de mercado. </t>
  </si>
  <si>
    <t>Agosto 30 2017</t>
  </si>
  <si>
    <t xml:space="preserve">Que no se obtenga el resultado del estudio de mercado. </t>
  </si>
  <si>
    <t xml:space="preserve">Trabajar en conjunto Mercadeo para aplicar mejoras en el proceso y así obtener  el resultado esperado. </t>
  </si>
  <si>
    <t>Completar solicitud de los préstamos federales.</t>
  </si>
  <si>
    <t>Octubre 30 2017</t>
  </si>
  <si>
    <t xml:space="preserve">Que no se apruebe la solicitud </t>
  </si>
  <si>
    <t>Depositar todos los entregables requrido para evitar la devolución de la solicitud.</t>
  </si>
  <si>
    <t>40% de ejecución</t>
  </si>
  <si>
    <t>Implementar  en el sistema de Orbi las herramientas necesarias para el buen desempeño de los préstamos federales.</t>
  </si>
  <si>
    <t>Noviembre 30 2017</t>
  </si>
  <si>
    <t>Garantizar que el sistema orbi sea compatible con las actividades de los Préstamos Federales.</t>
  </si>
  <si>
    <t>Gestión de cobros a clientes corporativos que cubren los
costos de los programas de Extensión según periodo académico.</t>
  </si>
  <si>
    <t>Llamadas de seguimientos.</t>
  </si>
  <si>
    <t>Indicador</t>
  </si>
  <si>
    <t>Residencia Academica</t>
  </si>
  <si>
    <t>Ingreso a la Residencia Academica de nuevos estudiantes</t>
  </si>
  <si>
    <t>Total de solicitudes aprobadas entre total de solicitudes recibidas</t>
  </si>
  <si>
    <t>Evaluacion de solicitudes
Verificacion de disponibilidad de alojamiento
Notificacion de solicitudes aprobadas
Orientacion para nuevos residentes</t>
  </si>
  <si>
    <t>Dos semanas</t>
  </si>
  <si>
    <t>No tener las disponibilidades de alojamientos necesaria</t>
  </si>
  <si>
    <t>Habilitar area existente, de no ser posible pasar a lista de espera.</t>
  </si>
  <si>
    <t xml:space="preserve">Numero de nuevos residentes </t>
  </si>
  <si>
    <t>Registro de nuevos residentes</t>
  </si>
  <si>
    <t>Tres semanas</t>
  </si>
  <si>
    <t>No contar con disponibilidad de auditorio para presentar el reglamento al conjunto de nuevos residentes</t>
  </si>
  <si>
    <t>Realizar reuniones por modulos o apartamentos</t>
  </si>
  <si>
    <t>Seguimiento de los Residentes de la residencia</t>
  </si>
  <si>
    <t>Disminucion de faltas al reglamento que afecten el orden de la residencia.</t>
  </si>
  <si>
    <t>Velar por el cumplimiento del reglamento.
Enviar al comite de disciplina aquellos residentes que no cumplan con las normativas</t>
  </si>
  <si>
    <t>Diario</t>
  </si>
  <si>
    <t>Tres Dias</t>
  </si>
  <si>
    <t>Que los residentes no acanten las disposiciones expresadas en el reglamento.</t>
  </si>
  <si>
    <t>Disfundir el reglamento en tiempo oportuno a todos los residencentes, actualizar el reglamento conforme sea requerido y difundir los cambios realizados.  Colocar las normas basicas de convivencia en los diferentes apartamentos y modulos.</t>
  </si>
  <si>
    <t>Seguimiento a las solicitudes de mantenimiento</t>
  </si>
  <si>
    <t>Numeros de solicitudes concluidas/ total de solicitudes</t>
  </si>
  <si>
    <t>Velar por que se mantengan en buen estado la infraestructura de la residencia academica.</t>
  </si>
  <si>
    <t>Deteriodo critico de las infraestructura</t>
  </si>
  <si>
    <t>Aplicar las sanciones que establece el reglamento a los residentes que no acaten las reglas establecidas en el reglamento referente a esta actividad.</t>
  </si>
  <si>
    <t>Mantenimiento</t>
  </si>
  <si>
    <t>Dar seguimiento a las solicitudes de mantenimiento preventivo y correctivo.</t>
  </si>
  <si>
    <t>Que el departamento de mantenimiento no disponga de materiales o respuestos para realizar las reparaciones nescesarias</t>
  </si>
  <si>
    <t>Focalizar a tiempo las posibles averias, concientizar a los residentes sobre el uso adecuado de las instalaciones</t>
  </si>
  <si>
    <t>Seguimiento a las tareas encomendadas al personal de seguridad.</t>
  </si>
  <si>
    <t>Seguimiento a las tareas encomendadas al personal de seguridad que presta servicio en la residencia</t>
  </si>
  <si>
    <t>Dos Dias</t>
  </si>
  <si>
    <t>Que el personal de seguridad no se involucre completamente con el seguimiento a los residentes</t>
  </si>
  <si>
    <t>Mantener al personal de seguridad informado constatemente sobre las nuevas novedades</t>
  </si>
  <si>
    <t>Urgencias Medicas de los residentes</t>
  </si>
  <si>
    <t>Disminuir el numero de caso por cuatrimestre.</t>
  </si>
  <si>
    <t>Llevar al afectado para que reciba las atenciones medicas requerida (puede ser al dispensario medico, hospital o clinica)</t>
  </si>
  <si>
    <t>24/7</t>
  </si>
  <si>
    <t>Inmediata</t>
  </si>
  <si>
    <t>No contar con un vehiculo para el traslado del residente afectado, que el afectado no tenga seguro medico vigente.</t>
  </si>
  <si>
    <t>Todo estudiante alojado en la residencia debe contar con un seguro medico vigente.</t>
  </si>
  <si>
    <t>Comunicar a los padres o tutores en caso de ser necesario</t>
  </si>
  <si>
    <t>Un dia</t>
  </si>
  <si>
    <t>No tener los contacto actualizados de los padres o tutores del residente.</t>
  </si>
  <si>
    <t>Mantener la base de datos de contactos en caso de emergencia de todos los residentes, actualizados.</t>
  </si>
  <si>
    <t>Mantener las condiciones necesarias para alojar nuevos residentes.</t>
  </si>
  <si>
    <t>Numeros de solicitudes de compras aprobadas/Total de solicitudes realizadas</t>
  </si>
  <si>
    <t>Solicitud de mobiliario al dpto de compras.</t>
  </si>
  <si>
    <t>Un año</t>
  </si>
  <si>
    <t>No poder habilitar espacios para alojar nuevos residentes y mantener adecuadamente los existentes</t>
  </si>
  <si>
    <t>Planificar correctamente las necesidades de compra</t>
  </si>
  <si>
    <t>Plan de limpieza al finalizar cada periodo academico</t>
  </si>
  <si>
    <t>Una semana</t>
  </si>
  <si>
    <t>No tener la asistencia necesaria del personal de limpieza</t>
  </si>
  <si>
    <t>Planificar a tiempo sobre la desocupacion de la residencia por la salida de los estudiantes</t>
  </si>
  <si>
    <t>Supervision de la Residencia</t>
  </si>
  <si>
    <t>Supervisar los trabajos pendientes en ambas residencias, 
Velar por el cumplimiento de las labores que debe realizar el coodinador de la residencia en la villa panamericana.</t>
  </si>
  <si>
    <t>Semanal</t>
  </si>
  <si>
    <t>no tener las intalaciones en optimas condiciones para la permanencia de los residenctes</t>
  </si>
  <si>
    <t>Planificar inspecciones a cada area</t>
  </si>
  <si>
    <t>DTE</t>
  </si>
  <si>
    <t>Implementar cursos bajo la modalidad virtual</t>
  </si>
  <si>
    <t xml:space="preserve">Numero de capacitados </t>
  </si>
  <si>
    <t>Diseño de Curso  sobre Habilitación Docente Virtual</t>
  </si>
  <si>
    <t>31 de marzo 2017</t>
  </si>
  <si>
    <t>Curso implementado</t>
  </si>
  <si>
    <t xml:space="preserve">No contar con el equipo docente con las competencias para diseñar dicho curso. </t>
  </si>
  <si>
    <t>Solicitar la contratación  en RRHH profesor con las competencias necesarias para el diseño del curso.</t>
  </si>
  <si>
    <t>Diseñar cursos bajo la modalidad  virtual</t>
  </si>
  <si>
    <t xml:space="preserve">Cantidad de cursos diseñados </t>
  </si>
  <si>
    <t>El diseño de 1 curso sobre  Habilitación Docente Virtual</t>
  </si>
  <si>
    <t xml:space="preserve">Cantidad de Profesores capacitados </t>
  </si>
  <si>
    <t>Diseñar  e Impartir Taller Creación de Presentaciones en PREZI</t>
  </si>
  <si>
    <t xml:space="preserve">12 profesores capacitados </t>
  </si>
  <si>
    <t xml:space="preserve">No recibir el apoyo y el interés de los profesores del ITLA para recibir el taller </t>
  </si>
  <si>
    <t>Solicitar a RRHH y a los encargados la selección de los profesores por cada trimestre que realizarán dicho taller.</t>
  </si>
  <si>
    <t xml:space="preserve">Diseñar e Impartir Taller Creación de Videos Tutoriales </t>
  </si>
  <si>
    <t xml:space="preserve">Impartir Taller ITLA Campus Virtual </t>
  </si>
  <si>
    <t xml:space="preserve">Implementar oferta académica del ITLA Centro de Educación en Línea </t>
  </si>
  <si>
    <t xml:space="preserve"> 10 cursos implementados del ITLA Centro de Educación en Línea </t>
  </si>
  <si>
    <t xml:space="preserve">10 Cursos implementados </t>
  </si>
  <si>
    <t>Que los cursos no se vendan y que no se complete el quorum (7 mínimo de participantes)</t>
  </si>
  <si>
    <t xml:space="preserve">Recibir el apoyo del departamento de Mercadeo. </t>
  </si>
  <si>
    <t xml:space="preserve">DTE </t>
  </si>
  <si>
    <t>Actualizar ITLA Campus Virtual.</t>
  </si>
  <si>
    <t>% de actualización del campus virtual</t>
  </si>
  <si>
    <t>Migrar el ITLA Campus Virtual</t>
  </si>
  <si>
    <t>29/9/17</t>
  </si>
  <si>
    <t xml:space="preserve">El ITLA Campus Virtual actualizado </t>
  </si>
  <si>
    <t>Que no contemos con el personal con las competencias necesarias para realizar la migración.</t>
  </si>
  <si>
    <t>Dotar al personal de las competencias necesarias para que pueda actualizar el ITLA Campus Virtual.</t>
  </si>
  <si>
    <t xml:space="preserve">Celebrar la Semana de la Educación Abierta </t>
  </si>
  <si>
    <t>Talleres, charlas y conferencias implementadas en el martco de la Semana de la Educación Abierta.</t>
  </si>
  <si>
    <t>Realizar talleres y charlas en las escuelas públicas de la comunidad y en la institución.</t>
  </si>
  <si>
    <t>Semana de la Educaicón Abierta Celebrada</t>
  </si>
  <si>
    <t xml:space="preserve">No recibir el apoyo y la apertura de las escuelas públicas de la comunidad. </t>
  </si>
  <si>
    <t>Reuniones previas con los directores de cada escuela.</t>
  </si>
  <si>
    <t>Proyecto Docente Tecnológico</t>
  </si>
  <si>
    <t xml:space="preserve">Cantidad de graduandos </t>
  </si>
  <si>
    <t xml:space="preserve">Realización de la 6ta. Graduación del proyecto. </t>
  </si>
  <si>
    <t>29 de enero 2017</t>
  </si>
  <si>
    <t>Graduación del 80% de los  Participantes</t>
  </si>
  <si>
    <t>Que no contemos con la asistencia de algún graduando.</t>
  </si>
  <si>
    <t>Convocar con tiempo previo a los participantes a graduar.</t>
  </si>
  <si>
    <t>7ma. Fase implementada.</t>
  </si>
  <si>
    <t>Implementación de la 7ma. Fase del Diplomado Docente Tecnológico.</t>
  </si>
  <si>
    <t>7ma. Fase iniciada</t>
  </si>
  <si>
    <t>Que no recibamos la convocatoria por parte de la Regional 10 del Ministerio de Educación.</t>
  </si>
  <si>
    <t>Solicitar con tiempo previo las informaciones de los participantes para esta fase.</t>
  </si>
  <si>
    <t>X CITICED 2017</t>
  </si>
  <si>
    <t>Reunión realizada.</t>
  </si>
  <si>
    <t>Realizar 4ta. Reunión de Planificación X CITICED 2017</t>
  </si>
  <si>
    <t>4ta. Reunión realizada.</t>
  </si>
  <si>
    <t xml:space="preserve">Que no asistan los miembros de las universidades colaboradoras para la organización de CITICED 2017. </t>
  </si>
  <si>
    <t>Convocar con tiempo previo a los participantes de dicha reunión.</t>
  </si>
  <si>
    <t>Realizar 5ta. Reunión de Planificación X CITICED 2017</t>
  </si>
  <si>
    <t>5ta. Reunión realizada.</t>
  </si>
  <si>
    <t xml:space="preserve">Realización de la 7ma. Graduación del proyecto. </t>
  </si>
  <si>
    <t>31/10/17</t>
  </si>
  <si>
    <t>Impartir talleres de interes general</t>
  </si>
  <si>
    <t xml:space="preserve">Numero de profesores capacitados </t>
  </si>
  <si>
    <t>Impartir Taller Creación de Presentaciones en PREZI</t>
  </si>
  <si>
    <t>30 de junio 2017</t>
  </si>
  <si>
    <t xml:space="preserve">24 profesores capacitados al año </t>
  </si>
  <si>
    <t xml:space="preserve">Impartir Taller Creación de Vídeos Tutoriales </t>
  </si>
  <si>
    <t xml:space="preserve">Taller o charla realizada </t>
  </si>
  <si>
    <t>Impartir taller o charla sobre el Internet para la celebración del día del internet</t>
  </si>
  <si>
    <t>17 de mayo 2017</t>
  </si>
  <si>
    <t>Taller o charla impartida</t>
  </si>
  <si>
    <t>Premiación al  Mejor Profesor Virtual</t>
  </si>
  <si>
    <t>Número de profesores seleccionado</t>
  </si>
  <si>
    <t xml:space="preserve">Luego de revisión de las aulas virtuales seleccionar profesor </t>
  </si>
  <si>
    <t>30/10/17</t>
  </si>
  <si>
    <t>Mejor profesor virtual seleccionado</t>
  </si>
  <si>
    <t xml:space="preserve">No recibir el apoyo y el interés de los profesores del ITLA en realizar correctamente su rol en el entorno virtual. </t>
  </si>
  <si>
    <t>Capacitar a los profesores en el buen uso del entorno virtual. Dar a conocer las políticas del ITLA Campus Virtual.</t>
  </si>
  <si>
    <t xml:space="preserve">Congreso realizado </t>
  </si>
  <si>
    <t>Implementación X CITICED 2017</t>
  </si>
  <si>
    <t>Congreso realizado</t>
  </si>
  <si>
    <t>No recibir inscritos internacionales ni apoyo de las universidades miembros del Consorcio CITICED.</t>
  </si>
  <si>
    <t xml:space="preserve">Realizar una buena estrategia de marketing. </t>
  </si>
  <si>
    <t xml:space="preserve">Número de Conferencia realizada. </t>
  </si>
  <si>
    <t xml:space="preserve">Diseño, coordinación e implementación de actividad sobre Innovación Educativa </t>
  </si>
  <si>
    <t xml:space="preserve">1 foro o conferencia realizada. </t>
  </si>
  <si>
    <t>No recibir el apoyo y el interés de los profesores del ITLA para asistir a dicha actividad.</t>
  </si>
  <si>
    <t>Conovcar con tiempo previo a los profesores.</t>
  </si>
  <si>
    <t>Realizar alianza con MIRIADA X para publicación de cursos en abierto.</t>
  </si>
  <si>
    <t>Numero de cursos abiertos</t>
  </si>
  <si>
    <t xml:space="preserve"> Cantidad de cursos aperturados</t>
  </si>
  <si>
    <t>30 de diciembre 2017</t>
  </si>
  <si>
    <t>1 mooc lanzado</t>
  </si>
  <si>
    <t>No poder firmar la alianza con MIRIADA X</t>
  </si>
  <si>
    <t>Realizar con previo tiempo la logística de la firma del acuerdo con MIRIADA X y la implementación del curso.</t>
  </si>
  <si>
    <t>Egresados</t>
  </si>
  <si>
    <t>Portal de Egresados</t>
  </si>
  <si>
    <t>Cantidad de empleadores que utilicen la plataforma / la cantidad de egresados que publiquen su CV por las oportunidades de empleo.</t>
  </si>
  <si>
    <t>Contar con un Portal Web que permita el acercamiento entre Egresados y la institución.</t>
  </si>
  <si>
    <t>Abril</t>
  </si>
  <si>
    <t>Funcionamiento total del Portal Web</t>
  </si>
  <si>
    <t>Que la plataforma no tenga buen funcionamiento o sea complicada y por ende ni los egresados ni empleadores se encuentren motivados para usarla</t>
  </si>
  <si>
    <t>Enviar correo explicativo a los egresados</t>
  </si>
  <si>
    <t xml:space="preserve">Numero de empresas que aceptan la plataforma </t>
  </si>
  <si>
    <t>Contar con un Portal de Empleabilidad que permita el acercamiento entre Egresados y empleadores</t>
  </si>
  <si>
    <t>Publicación de vacantes por parte de las empresas y Egresados obteniendo empleo</t>
  </si>
  <si>
    <t>Que las empresas no quieran publicar sus vacantes a traves de la nueva plataforma</t>
  </si>
  <si>
    <t>Enviar correo explicativo tanto a los egresados, estudiantes como empleadores</t>
  </si>
  <si>
    <t xml:space="preserve">Aprobar las solicitudes que cumplan con los requisitos (RNC y vacantes relacionadas a nuestras áreas Tecnológicas) </t>
  </si>
  <si>
    <t>Abril-Diciembre</t>
  </si>
  <si>
    <t>Crear un instructivo de facil uso para que sea entendido por los empleadores</t>
  </si>
  <si>
    <t>Informe General de Empleabilidad</t>
  </si>
  <si>
    <t>Numero de egresados colocados en el Mercado Laboral / numero de egresados encuestados</t>
  </si>
  <si>
    <t xml:space="preserve">Crear encuesta </t>
  </si>
  <si>
    <t>Encuestar como mínimo al 25% de los Egresados.</t>
  </si>
  <si>
    <t>Que los egresados no completen la encuesta</t>
  </si>
  <si>
    <t>Enviar recordatorios de la encuesta y hacer llamadas para conseguir la información</t>
  </si>
  <si>
    <t>Que el 70% de los Egresados esten colocados en el Mercado Laboral</t>
  </si>
  <si>
    <t>Enviar encuesta a través de los correos personales e institucionales</t>
  </si>
  <si>
    <t>Confirmar datos recibidos comparándolos con la base de datos de Egresados</t>
  </si>
  <si>
    <t>Elaborar las estadísticas de los alcances, resultados y datos de los Egresados, enfocado en la aceptación en el mercado laboral.</t>
  </si>
  <si>
    <t>Elaborar informe y presentar</t>
  </si>
  <si>
    <t>Elaborar informe general con los datos obtenidos de la encuesta a los egresados.</t>
  </si>
  <si>
    <t>No obtener las informaciones por parte de los egresados.</t>
  </si>
  <si>
    <t xml:space="preserve">9na. Graduación (Informe de empleabilidad de los Recien Graduados) </t>
  </si>
  <si>
    <t>Convocar a los graduando a reuniones informativas de graduación y recolectar correos electronicos para el pase de la encuesta</t>
  </si>
  <si>
    <t>Agosto</t>
  </si>
  <si>
    <t>Crear base de datos de los nuevos egresados.</t>
  </si>
  <si>
    <t>Que los egresados no asistan a la reunión</t>
  </si>
  <si>
    <t>Enviar correos de seguimiento y motivación para que los graduandos asistan a las reuniones</t>
  </si>
  <si>
    <t>Que al menos el 50% de los recien graduados estén colocados en el mercado laboral al salir del ITLA</t>
  </si>
  <si>
    <t>Crear encuesta</t>
  </si>
  <si>
    <t>Encuesta elaborada.</t>
  </si>
  <si>
    <t>Noviembre</t>
  </si>
  <si>
    <t>Lograr que al menos el 50% de los egresados completen la encuesta.</t>
  </si>
  <si>
    <t>Presentar informe de empleabilidad enfocado en la aceptación en el mercado laboral y la satisfacción con la institución.</t>
  </si>
  <si>
    <t>Realizar el Segundo Encuentro General de Egresados</t>
  </si>
  <si>
    <t>n/a</t>
  </si>
  <si>
    <t>Solicitar Patrocinio del montaje, decoración y brindis</t>
  </si>
  <si>
    <t>Actualizar los datos de los egresados y contar con un escenario donde puedan compartir sus experiencias.</t>
  </si>
  <si>
    <t>No conseguir los patrocinadores para el evento</t>
  </si>
  <si>
    <t>Enviar cartas de solicitud a los patrocinadores identificados</t>
  </si>
  <si>
    <t>Conseguir al menos 6 empresas que ofrezcan patrocinio</t>
  </si>
  <si>
    <t>Hacer las solicitudes al dpto. De compras con todos los requerimientos necesarios.</t>
  </si>
  <si>
    <t>Realizar el Segundo encuentro general de Egresados.</t>
  </si>
  <si>
    <t>Que la actividad no se realice por falta de presupuesto</t>
  </si>
  <si>
    <t>Mostrar una propuesta de presupuesto para que sea aprobado y luego se reponga de los patrocinios solicitados y con los ingresos de la feria de empleos</t>
  </si>
  <si>
    <t>Que al menos el 30% del total de la población de Egresados asista al segundo encuentro</t>
  </si>
  <si>
    <t>Tramitar con una figura publica para que ofrezca una charla de interés</t>
  </si>
  <si>
    <t>Julio</t>
  </si>
  <si>
    <t>Contar una figura publica para impartir charla de interes.</t>
  </si>
  <si>
    <t>No conseguir un invitado que ofrezca la charla</t>
  </si>
  <si>
    <t>1- Investigar con el Encargado de Centro sobre los temas de impacto tecnológicos y quien es la persona que  en la actualidad posee las competencias necesarias para impartir la charla.  
2-Tener dos opciones de personas que puedan impartir la charla</t>
  </si>
  <si>
    <t>Cantidad de Egresados que reciben la información / cantidad de egresados que se postulan</t>
  </si>
  <si>
    <t>Organizar un reconocimiento para los egresados (uno por carrera)</t>
  </si>
  <si>
    <t>Reconocer a los Egresados que se hayan destacado en su trayectoria profesional</t>
  </si>
  <si>
    <t>Que no se interese nadie en postularse para la premiación</t>
  </si>
  <si>
    <t>Realizar una campaña de promoción atractiva</t>
  </si>
  <si>
    <t>Cantidad de egresados que asisten / Cantidad de egresados que se invitan</t>
  </si>
  <si>
    <t>Enviar invitación del encuentro con anticipación, promocionar el encuentro a través de las Redes Sociales, pagina Web y correos</t>
  </si>
  <si>
    <t>Que los Egresados no estén interesados en la charla y por ende omitan los mensajes y toda la publicación</t>
  </si>
  <si>
    <t>Realizar constante publicaciones del evento y tener un invitado de interés</t>
  </si>
  <si>
    <t>Feria de Empleo</t>
  </si>
  <si>
    <t>Cantidad de empresas que participen / Cantidad de empresas invitadas</t>
  </si>
  <si>
    <t>Identificar el lugar de la feria</t>
  </si>
  <si>
    <t>Realización de la Feria de empleo con miras de que nuestro capital humano se coloque en el mercado laboral</t>
  </si>
  <si>
    <t>Que el lugar no este apto para desarrollar evento</t>
  </si>
  <si>
    <t>Que la actividad se haga en el ITLA para que sea más fácil para los estudiantes y egresados</t>
  </si>
  <si>
    <t xml:space="preserve">Que al menos 15 empresas participen en la feria de empleo, 3 de cada carrera </t>
  </si>
  <si>
    <t>identificar días para el desarrollo de la misma</t>
  </si>
  <si>
    <t>Identificar empresas participantes</t>
  </si>
  <si>
    <t>Contar con al menos la participación de 15 empresas</t>
  </si>
  <si>
    <t>Que las empresas no sientan interés por participar en la feria</t>
  </si>
  <si>
    <t>Informar a las empresas con mucho tiempo de antelación de la feria, además de no colocar un alto aporte económico</t>
  </si>
  <si>
    <t>Elaborar carta de invitación</t>
  </si>
  <si>
    <t>Promover la feria entre egresados y estudiantes</t>
  </si>
  <si>
    <t>Encuentro con Empleadores</t>
  </si>
  <si>
    <t>Cantidad de empleadores que asisten/ Cantidad de Empleadores invitados</t>
  </si>
  <si>
    <t>Realizar el encuentro con los empleadores por carreras</t>
  </si>
  <si>
    <t>Tener un acercamiento con los empleadores, de manera que podamos tener un contacto más directo</t>
  </si>
  <si>
    <t>Que los empleadores no asistan al evento</t>
  </si>
  <si>
    <t>Invitar a los Empleadores mínimo 1 mes de anticipación, y dar seguimiento de asistencia con llamadas y correos recordatorios</t>
  </si>
  <si>
    <t>Que a los encuentros vengan al menos 5 empresas por carreras</t>
  </si>
  <si>
    <t>Elaborar lista de invitados, programa, invitaciones</t>
  </si>
  <si>
    <t>Confirmar recepcion de invitaciones a los empleadores.</t>
  </si>
  <si>
    <t>Perder la base de datos de todos los empleadores por error en el sistema</t>
  </si>
  <si>
    <t>Subir la base de datos al Google Drive para proteger esa data</t>
  </si>
  <si>
    <t>Identificar el lugar del evento</t>
  </si>
  <si>
    <t>No conseguir un lugar en donde podamos realizar el encuentro y que todos estén cómodos</t>
  </si>
  <si>
    <t>Evaluar si el evento se puede realizar en un hotel en la ciudad de manera que este en una buena ubicación para los invitados</t>
  </si>
  <si>
    <t>Solicitar al Dpto. de Compras los regalos para  los Empleadores (coordinar para que lleguen con tiempo) y Brindis</t>
  </si>
  <si>
    <t>Marzo</t>
  </si>
  <si>
    <t>Mostrar una propuesta de presupuesto para que sea aprobado</t>
  </si>
  <si>
    <t>Fidelización de los Egresados</t>
  </si>
  <si>
    <t>Cantidad de Egresados que mantienen un enlace con su alma mater</t>
  </si>
  <si>
    <t>Crear Facebook y WhatsApp exlusivo para Egresados</t>
  </si>
  <si>
    <t>marzo</t>
  </si>
  <si>
    <t>Lograr que al menos el 30% de los egresados se motiven a integrarse al grupo</t>
  </si>
  <si>
    <t>Falta de interes de los Egresados</t>
  </si>
  <si>
    <t>Realizar campaña de motivación</t>
  </si>
  <si>
    <t>Que al menos el 30% del total de la población de Egresados se integren al grupo</t>
  </si>
  <si>
    <t>Gestionar beneficios en establecimientos para egresados (identificar empresas que ofrezcan de un 10 a un 20% en sus productos)</t>
  </si>
  <si>
    <t>Abril - octubre</t>
  </si>
  <si>
    <t>Lograr al menos 10 nuevos beneficios</t>
  </si>
  <si>
    <t>Que las empresas no tengan interes en ofrecer el descuento</t>
  </si>
  <si>
    <t>Enviar las cartas de solicitud de descuento con bastante tiempo y dar seguimiento constante</t>
  </si>
  <si>
    <t>Conseguir al menos 10 empresas que ofrezcan descuento</t>
  </si>
  <si>
    <t xml:space="preserve">Realizar 3 talleres al año para orientar a los estudiantes sobre aspectos a considerar antes de insertarse en el mercado laboral, dirigido a los estudiantes de término y Egresados. </t>
  </si>
  <si>
    <t>Abril, Julio y octubre</t>
  </si>
  <si>
    <t>Que no tengamos una persona interesada en venir a ofrecer los talleres</t>
  </si>
  <si>
    <t>Enviar la carta de solciitud con tiempo para garantizar la participación del conferencista</t>
  </si>
  <si>
    <t>Lograr al menos 3 talleres al año</t>
  </si>
  <si>
    <t>Promover el perfil de los Egresados y estudiantes</t>
  </si>
  <si>
    <t>Cantidad de empresas visitadas</t>
  </si>
  <si>
    <t>Gestionar con diferentes empresas visitas para presentar el perfil de los Egresados y obtener oportunidades de empleos y pasantías para nuestros Egresados y estudiantes</t>
  </si>
  <si>
    <t>marzo - noviembre</t>
  </si>
  <si>
    <t>Lograr al menos 3 acuerdos por centro de excelencia</t>
  </si>
  <si>
    <t>Que las empresas no se sientan identificadas con el perfil de los egresados y por ende no les interese tener nuestros egresados y estudantes realizando pasantías y laborando para su empresa</t>
  </si>
  <si>
    <t>Llevar propuestas atractiva con el perfil de los egresados, acompañados por los encargados de centros</t>
  </si>
  <si>
    <t>Cantidad de empresas con acuerdos que beneficien a los Egresados y estudiantes</t>
  </si>
  <si>
    <t>Enviar acuerdo para que sea evaluado y firmado por ambas partes</t>
  </si>
  <si>
    <t>abril - noviembre</t>
  </si>
  <si>
    <t>Lograr al menos 3 empresas por carreras con la que tengamos acuerdos de cooperación</t>
  </si>
  <si>
    <t>Que las empresas no les parexca atractivo el intercambio ni el perfil de nuestros jóvenes.</t>
  </si>
  <si>
    <t>Identificar las empresas y enviar el borrador de acuerdo para fines de aprobación.</t>
  </si>
  <si>
    <t>Programas de Extensión</t>
  </si>
  <si>
    <t>Plan de Capacitación en Facilitador (a) de la formación profesional del INFOTEP a los docentes del Departamento de Extensión</t>
  </si>
  <si>
    <t>Programa de capacitación entregado a RRHH</t>
  </si>
  <si>
    <t>Realizar cronograma de fecha para la capacitación</t>
  </si>
  <si>
    <t>Enero- Diciembre</t>
  </si>
  <si>
    <t xml:space="preserve">10 profesores inscritos </t>
  </si>
  <si>
    <t xml:space="preserve">No obtener la capacitación </t>
  </si>
  <si>
    <t>En la actualidad tenemos 6 profesores tomando el diplomado de habilitación docente para facilitadores del infotep</t>
  </si>
  <si>
    <t>Profesores capacitados</t>
  </si>
  <si>
    <t>Informe de capacitaciones terminadas</t>
  </si>
  <si>
    <t>Abril- Diciembre</t>
  </si>
  <si>
    <t>1 informe</t>
  </si>
  <si>
    <t>No coordinación para la toma de la capacitación</t>
  </si>
  <si>
    <t xml:space="preserve">Revisión y readecuación de formularios de recolección de información de los programas conjuntamente con el departamento de calidad  </t>
  </si>
  <si>
    <t xml:space="preserve">Procedimiento realizado </t>
  </si>
  <si>
    <t xml:space="preserve">Crear procedimiento de manejo de la recolección de información de los programas conjuntamente con el departamento de calidad  </t>
  </si>
  <si>
    <t xml:space="preserve">Enero-Abril </t>
  </si>
  <si>
    <t xml:space="preserve">1 procedimiento </t>
  </si>
  <si>
    <t xml:space="preserve">Continuar operando  sin control </t>
  </si>
  <si>
    <t>Se realizaron mejoras al formulario , y se creo el reglamento de centros ITLA.</t>
  </si>
  <si>
    <t>Revisión de resultados de satisfacción de los estudiantes del Departamento de Extensión</t>
  </si>
  <si>
    <t>Análisis de resultados obtenidos de las encuestas realizadas</t>
  </si>
  <si>
    <t>Revisión de resultados del nivel de satisfacción de los estudiantes.</t>
  </si>
  <si>
    <t>85% de satisfacción</t>
  </si>
  <si>
    <t>Resultados de satisfacción por debajo de 85%</t>
  </si>
  <si>
    <t>Se realizo el analisis con las encuestas del ultimo periodo academico del 2016. 82.4 % de satisfaccion</t>
  </si>
  <si>
    <t>Presentación del plan de mejora</t>
  </si>
  <si>
    <t xml:space="preserve">Informe del Plan de mejora </t>
  </si>
  <si>
    <t>Plan no ejecutado</t>
  </si>
  <si>
    <t>Se trabajo un plan de mejora en base a los resultados y la metodo para el levantamiento de la informacion</t>
  </si>
  <si>
    <t>Creación e implementación de nuevos programas académicos</t>
  </si>
  <si>
    <t>Número de programas académicos</t>
  </si>
  <si>
    <t xml:space="preserve">Verificación  y validación de novedades  para diseño de nuevos cursos </t>
  </si>
  <si>
    <t>5 novedades identificadas</t>
  </si>
  <si>
    <t xml:space="preserve">6 cursos correspondiente a Centro ITLA, verificados y validados </t>
  </si>
  <si>
    <t>Nuevos programas presentados</t>
  </si>
  <si>
    <t xml:space="preserve">Creación de Nuevos programa académicos </t>
  </si>
  <si>
    <t>3 programas nuevos propuesto para aprobación</t>
  </si>
  <si>
    <t>Programas ya implementado por otra institución</t>
  </si>
  <si>
    <t>Dos programas nuevos Taller de Administración de Redes Sociales y Taller de Metodologia Didacticas</t>
  </si>
  <si>
    <t>Implementación de nuevos programas académicos</t>
  </si>
  <si>
    <t>60 personas capacitadas</t>
  </si>
  <si>
    <t>No inscripción de estudiantes</t>
  </si>
  <si>
    <t>140 personas capacitadas en los Centros ITLA</t>
  </si>
  <si>
    <t>Acuerdos firmados</t>
  </si>
  <si>
    <t>Numero de instituciones identificadas</t>
  </si>
  <si>
    <t>Identificar instituciones con necesidades de capacitación</t>
  </si>
  <si>
    <t>15 instituciones identificadas</t>
  </si>
  <si>
    <t>Ninguna institución con necesidades de capacitación</t>
  </si>
  <si>
    <t>Se han identificado 10 instituciones</t>
  </si>
  <si>
    <t>Número de solicitudes enviadas</t>
  </si>
  <si>
    <t>Realizar solicitudes de alianzas para establecer los aportes</t>
  </si>
  <si>
    <t>Febrero -Agosto</t>
  </si>
  <si>
    <t>15 solicitudes enviadas</t>
  </si>
  <si>
    <t xml:space="preserve">No identificar instituciones que deseen realizar acuerdos o convenios </t>
  </si>
  <si>
    <t>En la actualidad hay 9 borradores de convenio pendiente de firma.</t>
  </si>
  <si>
    <t xml:space="preserve"> Número de Convenios firmados </t>
  </si>
  <si>
    <t xml:space="preserve">Acuerdos firmados </t>
  </si>
  <si>
    <t>Enero-Diciembre</t>
  </si>
  <si>
    <t>2 acuerdos firmados</t>
  </si>
  <si>
    <t>Que las solicitudes de convenios realizadas sean rechazadas</t>
  </si>
  <si>
    <t xml:space="preserve">Se han firmado 2 convenios. </t>
  </si>
  <si>
    <t>Implementación del proyecto de capacitación Centros ITLA</t>
  </si>
  <si>
    <t>Número de sesiones aperturadas</t>
  </si>
  <si>
    <t xml:space="preserve">Definir la cantidad de secciones, habilitarlas en Orbi, verificar los espacios disponibles para las clases y coordinar la inscripción de los estudiantes. </t>
  </si>
  <si>
    <t>Abril - Junio</t>
  </si>
  <si>
    <t>9 sesiones</t>
  </si>
  <si>
    <t xml:space="preserve">No recibir a tiempo las informaciones necesarias de los involucrados y que la plataforma no nos permita el proceso. </t>
  </si>
  <si>
    <t>10 sesiones aperturadas en el periodo Abril - Junio 2017 en el Centro ITLA  de San Luis e Invivienda.</t>
  </si>
  <si>
    <t>Implementación de Voluntariado Azul  para Centros ITLA</t>
  </si>
  <si>
    <t>Cantidad de asistentes</t>
  </si>
  <si>
    <t>Cantidad de personas tienen conocimiento del Voluntariado Azul</t>
  </si>
  <si>
    <t xml:space="preserve">2200 personas con conocimiento de la existencia del Voluntariado Azul , información recibida en las charlas realizadas en diferente provincias del pais </t>
  </si>
  <si>
    <t>Cantidad de personas capacitadas</t>
  </si>
  <si>
    <t xml:space="preserve">Cantidad de personas que tomaron el Taller de Liderazgo </t>
  </si>
  <si>
    <t>361 jóvenes capacitados en el Taller de liderazgo</t>
  </si>
  <si>
    <t>Numero  de Nodo Creados</t>
  </si>
  <si>
    <t>Formacion de nodos de los diferentes centros</t>
  </si>
  <si>
    <t>Actualmente se encuentran funcionando 8 nodos (Gualey, Bonao, San Luis, Innvivienda, ITLA, Moca, Tamayo y Neyba)</t>
  </si>
  <si>
    <t xml:space="preserve">Número de Docentes contratados </t>
  </si>
  <si>
    <t xml:space="preserve">Requisición  de nuevos docentes para el proyecto </t>
  </si>
  <si>
    <t>Abril - Diciembre</t>
  </si>
  <si>
    <t>10 nuevos docentes contratados</t>
  </si>
  <si>
    <t xml:space="preserve">La falta de presupuesto </t>
  </si>
  <si>
    <t>Actualmente tenemos cuatro docentes por contratos renovados en abril</t>
  </si>
  <si>
    <t>Número de Inscritos</t>
  </si>
  <si>
    <t xml:space="preserve">Convocatoria de estudiantes para inscripción en el sistema </t>
  </si>
  <si>
    <t>180 personas</t>
  </si>
  <si>
    <t xml:space="preserve">Dificultad de estudiantes con el acceso al internet </t>
  </si>
  <si>
    <t xml:space="preserve">Listado de asistencia de las reuniones </t>
  </si>
  <si>
    <t xml:space="preserve">Reunión con los docentes para la apertura del proyecto, presentarles cronograma de fechas con responsabilidades (entrega calificaciones, etc…) </t>
  </si>
  <si>
    <t>4 reuniones con docentes</t>
  </si>
  <si>
    <t xml:space="preserve">Asistencia de los participantes </t>
  </si>
  <si>
    <t xml:space="preserve">Dos reuniones docentes ejecutas </t>
  </si>
  <si>
    <t>Número de graduandos</t>
  </si>
  <si>
    <t>Entrega de Certificados a participantes (250)</t>
  </si>
  <si>
    <t>2 entrega de certificados</t>
  </si>
  <si>
    <t xml:space="preserve">Inasistencia de los estudiantes </t>
  </si>
  <si>
    <t>Personas reinscritas</t>
  </si>
  <si>
    <t xml:space="preserve">Proceso de reinscripción de estudiantes </t>
  </si>
  <si>
    <t xml:space="preserve">Fallo de la plataforma </t>
  </si>
  <si>
    <t>Proceso realizandose en el periodo T3-2017</t>
  </si>
  <si>
    <t>Finanzas</t>
  </si>
  <si>
    <t>Establecer Mecanismos Internos para la entrega de informacion financiera oportuna</t>
  </si>
  <si>
    <t>% de rentabilidad por centro de costo</t>
  </si>
  <si>
    <t>Entrega de Estados Financieros Trimestral oportuno y un desglose por Centro de Costo para determinar la rentabilidad del area.</t>
  </si>
  <si>
    <t xml:space="preserve">Estados Financieros a Tiempo Cada 8 del mes siguiente </t>
  </si>
  <si>
    <t>Informacion no oportuna para la toma de decision</t>
  </si>
  <si>
    <t>Revisar y Registrar toda la informacion a tiempo</t>
  </si>
  <si>
    <t>Mejorar los procesos financieros y obtener los porcentajes de aumento o disminucion para una vision mejor a la hora de tomas decisiones</t>
  </si>
  <si>
    <t>Total de ingresos por centro de costo</t>
  </si>
  <si>
    <t>Entrega de Informes de Ingresos trimestrales oportunos para ver la rentabilidad por area.</t>
  </si>
  <si>
    <t>Entrega de informes a Tiempo a final de cada trimestre</t>
  </si>
  <si>
    <t>Revisar y registrar toda la informacion a tiempo</t>
  </si>
  <si>
    <t>Analisis de costo para la apertura de nuevas ofertas academicas.</t>
  </si>
  <si>
    <t>% de margen de ganancia de los nuevos cursos.</t>
  </si>
  <si>
    <t>Estimación de los costos y el precio optimo de un nuevo curso.</t>
  </si>
  <si>
    <t>Entrega de Presupuesto de estimacion a los tres dias de su solicitud</t>
  </si>
  <si>
    <t>Informacion no oportuna y retrazo de apertura de oferta academica</t>
  </si>
  <si>
    <t>Calular tomando los parametros actuales de la oferta</t>
  </si>
  <si>
    <t>Regional Santiago</t>
  </si>
  <si>
    <t>Talleres que fomenten el emprendimiento</t>
  </si>
  <si>
    <r>
      <t>Diseñar e impartir un</t>
    </r>
    <r>
      <rPr>
        <sz val="11"/>
        <color rgb="FFFF0000"/>
        <rFont val="Calibri"/>
        <family val="2"/>
      </rPr>
      <t xml:space="preserve"> taller</t>
    </r>
    <r>
      <rPr>
        <sz val="11"/>
        <color theme="1"/>
        <rFont val="Calibri"/>
        <family val="2"/>
      </rPr>
      <t xml:space="preserve"> sobre emprendimiento </t>
    </r>
  </si>
  <si>
    <t>Taller Realizado</t>
  </si>
  <si>
    <t>Que no haya quorum para aperturar ese curso</t>
  </si>
  <si>
    <t>Trabajar con tiempo en la planificación y promoción de este curso.</t>
  </si>
  <si>
    <t>Se realizo un Hackaton, para promover las buenas practicas en desarrollo de software.</t>
  </si>
  <si>
    <t>Revisar los programas actuales de Educación Permanente de nuestro recinto</t>
  </si>
  <si>
    <t>programas revisados y actualizados</t>
  </si>
  <si>
    <t>Revisar programas actuales y actualizarlos según se requiera</t>
  </si>
  <si>
    <t>10 programas revisados y actualizados</t>
  </si>
  <si>
    <t>No contar con el apoyo docente para realizar dicha tarea</t>
  </si>
  <si>
    <t>Programar con tiempo y distribuir el trabajo entre todos los docentes</t>
  </si>
  <si>
    <t>Plan de marketing enfocado al aumento de las ventas</t>
  </si>
  <si>
    <t>empresas visitadas y/o contactadas para promoción</t>
  </si>
  <si>
    <t>Visitar y/o contactar a empresas y centros para promoción y conocimiento de oferta formativa</t>
  </si>
  <si>
    <t>30 Empresas contactadas para mercado</t>
  </si>
  <si>
    <t>Que no haya personal para contactar las empresas</t>
  </si>
  <si>
    <t>Trabajar con tiempo los puntos necesarios para lograrlo</t>
  </si>
  <si>
    <t>Más de 40 personas contactadas y confirmadas.</t>
  </si>
  <si>
    <t>Realizar media tour para promocionar oferta académica</t>
  </si>
  <si>
    <t>media tour realizados</t>
  </si>
  <si>
    <t xml:space="preserve">Realizar campaña de publicidad para promover nueva oferta en Medios : Televisión, Radio, Redes Sociales, Correos Masivos </t>
  </si>
  <si>
    <t>4 Media tour realizados, 1 trimestralmente</t>
  </si>
  <si>
    <t>Que no haya espacio en los programas para recibirnos porque tengan la agenda llena</t>
  </si>
  <si>
    <t>Concretar citas con anticipación</t>
  </si>
  <si>
    <t>A la fecha se han realizado dos media tours, uno en enero y otro ahora en el mes de marzo</t>
  </si>
  <si>
    <t>Mejorar la calidad de los servicios a estudiantes</t>
  </si>
  <si>
    <t>Encuesta de Calidad</t>
  </si>
  <si>
    <t>Solicitar la contratación de una recepcionista auxiliar que sea soporte con actividades de servicios.</t>
  </si>
  <si>
    <t>1 Persona de servicios contratada</t>
  </si>
  <si>
    <t>Que no aparezca el candidato indicado</t>
  </si>
  <si>
    <t>Diligenciar con tiempo mediante RRHH la contratación de dicho personal</t>
  </si>
  <si>
    <t>Actualizacion de los laboratorios</t>
  </si>
  <si>
    <t>Número de Laboratorios actualizados</t>
  </si>
  <si>
    <t>Actualización de todos los equipos</t>
  </si>
  <si>
    <t>2 laboratorios actualizados</t>
  </si>
  <si>
    <t>Que no se incluya en la licitación el pedido de estos equipos</t>
  </si>
  <si>
    <t>Estar en comunicación continua con el departamento de TI &amp; Compras</t>
  </si>
  <si>
    <t>Ya el proceso se esta corriendo y se incluyeron los equipos en la licitacion. Solo falta se adjudique y que lleguen los equipos.</t>
  </si>
  <si>
    <t>Levantamiento de datos sobre necesidades del mercado</t>
  </si>
  <si>
    <t>Empresas Encuestadas</t>
  </si>
  <si>
    <t>Encuestar empresas para identificar necesidades del mercado</t>
  </si>
  <si>
    <t>30 Empresas encuestadas</t>
  </si>
  <si>
    <t>Solicitar con tiempo a RRHH la contratación</t>
  </si>
  <si>
    <t>Ofrecer curso tecnologico nuevo</t>
  </si>
  <si>
    <t xml:space="preserve">Cursos nuevos implementado / Cursos Existentes </t>
  </si>
  <si>
    <t>Implementar curso nuevo del área de tecnología</t>
  </si>
  <si>
    <t>1 curso de Ethical Hacking impartido</t>
  </si>
  <si>
    <t>Según demanda del mercado, en vez de dar Cisco Get Connected abrimos un curso de Ethical Hacking</t>
  </si>
  <si>
    <t>Diseñar nuevas ofertas académicas en educación Permanente</t>
  </si>
  <si>
    <t>Cantidad de nuevos cursos aprobados/ Cantidad de nuevos cursos propuestos</t>
  </si>
  <si>
    <t>1 curso permanente nuevo creado</t>
  </si>
  <si>
    <t>Que el público no se entere de la novedad de la creación de ese curso nuevo</t>
  </si>
  <si>
    <t>Creamos un curso de conversacion, con un programa propio nuestro</t>
  </si>
  <si>
    <t>Numero de cursos nuevos incluidos</t>
  </si>
  <si>
    <t>Incluir más cursos financiados por INFOTEP para rellenar más los horarios matutinos y vespertinos.</t>
  </si>
  <si>
    <t>5 Cursos de Infotep en horarios matutinos y vespertinos</t>
  </si>
  <si>
    <t>Que no exista la facilidad de horario de los docentes para dar estos cursos durante estos horarios</t>
  </si>
  <si>
    <t>Acordar con tiempo la disponilidad de los docentes con relacion a estos horarios.</t>
  </si>
  <si>
    <t>Hemos incluido a la fecha 2 cursos nuevos por Infotep. Network + y Security +</t>
  </si>
  <si>
    <t>Concurso para reconocer la excelencia académica</t>
  </si>
  <si>
    <t>Numero de estudiantes premiados</t>
  </si>
  <si>
    <t>Realizar competencias internas entre las estudiantes premiando la excelencia.</t>
  </si>
  <si>
    <t xml:space="preserve"> 1 concurso realizado </t>
  </si>
  <si>
    <t>Que los estudiantes no se motiven a participar en estos</t>
  </si>
  <si>
    <t>Motivar con tiempo y crear un ambiente propicio para se interesen en participar.</t>
  </si>
  <si>
    <t>Registro</t>
  </si>
  <si>
    <t>Validar y confirmar los reglamentos que utilizamos en el ITLA para optar por la certificacion ABET.</t>
  </si>
  <si>
    <t xml:space="preserve">Etapas de Acreditación concluidas/ Etapas del proceso de Acreditación </t>
  </si>
  <si>
    <t>1.Realizar las modificaciones  definitivas a los reglamentos.               2. Gestionar las autorizaciones internas pertinentes para cada documento.</t>
  </si>
  <si>
    <t>Desde octubre del 2016 a Octubre 2017</t>
  </si>
  <si>
    <t>Reglamentos acorde a los requerimientos de la acreditación ABET.</t>
  </si>
  <si>
    <t xml:space="preserve">No aprobar el proceso de Acreditacion por debilidades detectadas internamente. </t>
  </si>
  <si>
    <t xml:space="preserve">Capacitar al personal administrativo  y docente involucrados en el proceso de acreditación.  Comunicar a los estudiantes sobre la importancia de la certificación y de las mejoras que se están realizando. </t>
  </si>
  <si>
    <t xml:space="preserve">2.2 Reforzar la calidad de nuestros servicios </t>
  </si>
  <si>
    <t xml:space="preserve">2.2.1 Incrementar la Satisfacción de nuestro clientes </t>
  </si>
  <si>
    <t xml:space="preserve">2.2.1.1 Aumentar el nivel de satisfacción de los estudiantes </t>
  </si>
  <si>
    <t>Mejora de los procesos de Registro vinculados a ORBI</t>
  </si>
  <si>
    <t>% de cumplimiento tiempo de entrega</t>
  </si>
  <si>
    <t>Mejorar el tiempo de respuesta de los procesos de registro vinculados al sistema ORBI.</t>
  </si>
  <si>
    <t>Garantizar un mejor servicio en el tiempo de respuesta y eficiencia de los procesos del departamento de Registro.</t>
  </si>
  <si>
    <t>Deficiencia y demoras en los servicios que ofrecemos, si los requerimientos realizados nos son entregados en tiempo oportuno.</t>
  </si>
  <si>
    <t xml:space="preserve">Dar el seguimiento oportuno a las necesidades de mejora a nivel de Sistema que ameritan. </t>
  </si>
  <si>
    <t xml:space="preserve">Proceso de Inscripción </t>
  </si>
  <si>
    <t>Verificar que la oferta académica esté disponible para el proceso de inscripción  según el plazo establecido en el calendario académico.</t>
  </si>
  <si>
    <t xml:space="preserve">Facilitar las herramientas a los estudiantes para que puedan realizar su proceso de inscripción. </t>
  </si>
  <si>
    <t xml:space="preserve">Deficiencia en la plataforma ORBI por saturación y servidores obsoletos. Carencia de cupos de las secciones aperturadas. </t>
  </si>
  <si>
    <t xml:space="preserve">Identificar mejoras concretas con los recursos disponibles que tenemos. El encargado de cada área debe aperturar las  secciones de acuerdo a la demanda y la proyección de las asignaturas. </t>
  </si>
  <si>
    <t xml:space="preserve"> Imprimir listados de asistencia</t>
  </si>
  <si>
    <t>Cuatrimestral (1ra Semana de Docencia, después del proceso de bajas y añadidas).</t>
  </si>
  <si>
    <t>Listados de asistencia impresos y entregados al 100% en  la bedelería.</t>
  </si>
  <si>
    <t xml:space="preserve">Deficiencia en la plataforma ORBI  en el proceso de descarga  de listados. </t>
  </si>
  <si>
    <t xml:space="preserve">Solicitar  las mejoras pertinentes para agilizar el proceso de descarga y la cantidad de listados de manera simultánea. Pasar lista online mientras se resuelve el caso. </t>
  </si>
  <si>
    <t xml:space="preserve">Cantidad de Actas Calificaciones / Total de Actas de calificaciones </t>
  </si>
  <si>
    <t>3. Publicación y oficialización de Actas de calificación</t>
  </si>
  <si>
    <t>Cuatrimestral (Semana 15 de Docencia)</t>
  </si>
  <si>
    <t>100%  de las Actas de calificaciones oficializadas</t>
  </si>
  <si>
    <t>Negligencia del profesor de no publicar en las fechas que precisa el Calendario Académico y los estudiantes se les presente dificultad para inscribirse para próximo período.</t>
  </si>
  <si>
    <t>Notificaciones de las fechas del Calendario Académico a los encargados de Centros de Excelencia; para que los docentes publiquen y cumplan con los plazos establecidas. Amonestaciones al Centro de Excelencia que corresponda.</t>
  </si>
  <si>
    <t>4 Separación de la carrera por bajo Indice académico ( si procede)</t>
  </si>
  <si>
    <t>Cuatrimestral (Semana 16 de Docencia, después de la publicación y oficialización de calificaciones. Luego, de ajustar la condición académica)</t>
  </si>
  <si>
    <t>Notificar a los estudiantes que se encuentran en una  condición, ya sea, de baja académica o separado  de la carrera; a través de correo eletrónico y vía telefónica.</t>
  </si>
  <si>
    <t xml:space="preserve">Perjuicio para el estudiante si no logra recuperar y/o elevar su condición académica.  </t>
  </si>
  <si>
    <t>Enviarlo a orientación académica y  aplicarle el proceso debido.</t>
  </si>
  <si>
    <t>Elaboración de récords de notas</t>
  </si>
  <si>
    <t>Total  récords entregados a tiempo / Total de récords solicitados</t>
  </si>
  <si>
    <t>Verificar que los datos generales del récord estén  correcto</t>
  </si>
  <si>
    <t>Reducir probabilidad de error en los datos generales de los estudiantes.</t>
  </si>
  <si>
    <t>Carencia de material de seguridad para tales fines. Plataforma ORBI con dificultades. No entregar a tiempo el documento requerido a tiempo.</t>
  </si>
  <si>
    <t xml:space="preserve">Soliictar oportunamente al departamento de Compras el material de Seguridad. Realizar las solicitudes de récords a la mayor brevedad posible para cumplir con los plazos. </t>
  </si>
  <si>
    <t>Imprimir Records</t>
  </si>
  <si>
    <t xml:space="preserve">Récords Académicos solicitados y  Elaborados al 100% </t>
  </si>
  <si>
    <t>Carencia de la hoja de Seguridad,  Toner insuficiente o que la impresora este dañada.</t>
  </si>
  <si>
    <t xml:space="preserve">Verificar de manera oportuna el inventario de hojas de seguridad, toner y dar mantenimiento continuo a la impresora. </t>
  </si>
  <si>
    <t>Corrección y verificación de récords para ser firmados</t>
  </si>
  <si>
    <t xml:space="preserve">Información errónea en la legalizacion de sus documentos. Demoras en le proceso de entrega del documento. </t>
  </si>
  <si>
    <t>Corrección inmediata del mísmo</t>
  </si>
  <si>
    <t>Envío de Récords para el Ministerio de Educacion Superior Ciencia  y Tecnoloía (MESCyT)</t>
  </si>
  <si>
    <t>Administrar y apoyar en el proceso de legalización de los récords de los tecnólogos.</t>
  </si>
  <si>
    <t>Notificación de documentos enviados con errores en los datos generales de los estudiantes.</t>
  </si>
  <si>
    <t>Corrección inmediata y envío del mísmo</t>
  </si>
  <si>
    <t>Procesos de Graduación</t>
  </si>
  <si>
    <t>Cantidad de requerimientos entregados a tiempo / Total de requerimientos realizados</t>
  </si>
  <si>
    <t xml:space="preserve">1. Cumplir con el cronograma de los Procesos de Graduación para garantizar el éxito del Acto de Ceremonia. 2.  Verificar constantemente la fecha de los entregables. 3. Dar seguimiento a los involucrados en el proceso de graduación.  </t>
  </si>
  <si>
    <t>Mayo-Julio del 2017.</t>
  </si>
  <si>
    <t>Asegurar que el 85% de los requerimientos realizados al Depto de Compras sean entregados en la fecha  prevista.</t>
  </si>
  <si>
    <t xml:space="preserve">Retraso, dificultades y conflictos  en las actividades propias de la graduación. Cancelación del evento más importante de la institución. </t>
  </si>
  <si>
    <t>Velar para que las fechas de las solicitudes realizadas en el Depto. De Compra se cumplan y estar atentos cuando se  afectan  los rubros. Solicitar apoyo oportuno de los departamentos, según el tipo de requerimiento.</t>
  </si>
  <si>
    <t>Procesos  Académicos - Relacionados a la graduación (verificar expedientes en gral.)</t>
  </si>
  <si>
    <t>Revisar el 100% de los expedientes de los candidatos a graduación  por carrera, matrícula y género.</t>
  </si>
  <si>
    <t xml:space="preserve">Identificar candidatos con documentos incompletos y materias pendientes. </t>
  </si>
  <si>
    <t>Verificar los expedientes hasta que estén compleatados.</t>
  </si>
  <si>
    <t>Coordinación Logística (Validar que todos los utensilios relacionadas al montaje, transporte del staff, etc estén disponibles según lo solicitado</t>
  </si>
  <si>
    <t>Constatar la disponibilidad de recursos materiales, humanos, económicos y aprobados en un 90%</t>
  </si>
  <si>
    <t>Retraso y Caos en las actividades propias de la graduación.</t>
  </si>
  <si>
    <t xml:space="preserve">Verificar que todos los recursos (transporte, materiales, personal, dietas) solicitados estén disponibles y listos para traslardarse al lugar de la Ceremonia. </t>
  </si>
  <si>
    <t>Definir Programa de la Ceremonia</t>
  </si>
  <si>
    <t>15 de Julio al 5 de Agosto del 2017.</t>
  </si>
  <si>
    <t>Completar el 70% actividades del Programa para la Ceremonia</t>
  </si>
  <si>
    <t xml:space="preserve">Completar oportunamente las actividades del Programa de Ceremonia. </t>
  </si>
  <si>
    <t>Dar seguimiento oportuno a los involucrados para completar las actividades que tiene el Programa de Ceremonia.</t>
  </si>
  <si>
    <t>Confirmar los integrantes de la Mesa de Honor</t>
  </si>
  <si>
    <t xml:space="preserve"> 15  de Junio al 05 de Agosto del 2017.</t>
  </si>
  <si>
    <t>Confirmar el 70% de los invitados especiales para el Acto de Ceremonia</t>
  </si>
  <si>
    <t>Inasistencia  de los invitados confirmados y Orador principal. Resistencia para asistir y participar en la Ceremonia de Graduación</t>
  </si>
  <si>
    <t xml:space="preserve">Confirmar a los invitados oportunamente y verificar su disponibilidad. Preparar un plan de contingencia. </t>
  </si>
  <si>
    <t>Procesos de Post-Graduación</t>
  </si>
  <si>
    <t>Enviar al MESCyT la  documentación requerida de cada egresado con el objetivo de legalizar para lo se amerite.</t>
  </si>
  <si>
    <t>20 de Agosto al 30 de Septiembre del 2017.</t>
  </si>
  <si>
    <t xml:space="preserve">Documentación de egresados enviadas y entregadas al 100% en el MESCyT </t>
  </si>
  <si>
    <t xml:space="preserve">Elaboración de Cartas y Certificaciones </t>
  </si>
  <si>
    <t>Total de Certificaciones entregadas a tiempo / Total de Certificaciones solicitadas</t>
  </si>
  <si>
    <t>Elaborar cartas de Certificación  de Estudios</t>
  </si>
  <si>
    <t>Entregar al 100%  todas las certificaciones  de estudios solicitadas</t>
  </si>
  <si>
    <t>Carencia de la hoja Timbrada,  Toner insuficiente o que la impresora este dañada.</t>
  </si>
  <si>
    <t>Elaborar Carta de Grado</t>
  </si>
  <si>
    <t>Elaborar Carta de Inscrito</t>
  </si>
  <si>
    <t>Participar en un concurso internacional de calidad en la gestión</t>
  </si>
  <si>
    <t xml:space="preserve">Cantidad de requisitos listos/Total de requisitos </t>
  </si>
  <si>
    <t>Recolectar requisitos del concurso</t>
  </si>
  <si>
    <t>Requisitos Completos</t>
  </si>
  <si>
    <t>Retraso en la fecha de aplicación al concurso</t>
  </si>
  <si>
    <t>Poner recordatorios a partir de un mes antes de la fecha de aplicación. Conseguir confirmar la aprobación del rector para participar 15 días antes</t>
  </si>
  <si>
    <t>Rediseñar los procesos administrativos</t>
  </si>
  <si>
    <t>Documento entregable de diagnóstico/levantamiento</t>
  </si>
  <si>
    <t>Diagnóstico/levantamiento de los procesos que tienen un mayor impacto en la prestación de servicio. Dentro del SGC</t>
  </si>
  <si>
    <t>Documento entregable de diagnóstico/levantamiento realizado</t>
  </si>
  <si>
    <t>Distribución Imparcial de tiempo por procesos</t>
  </si>
  <si>
    <t>Crear un cronograma de los procesos a realizar el levantamiento</t>
  </si>
  <si>
    <t>Levantamiento realizado y áreas identificadas, falta la revisión del levantamiento por las partes involucradas</t>
  </si>
  <si>
    <t>Informe de los procesos analizados</t>
  </si>
  <si>
    <t>Análisis de los procesos que tienen un mayor impacto en la prestación de servicio. Dentro del SGC</t>
  </si>
  <si>
    <t>Retraso en la ejecución del análisis por falta de guía</t>
  </si>
  <si>
    <t xml:space="preserve">Utilizar/crear una herramienta de análisis de procesos estandarizada para referencia como guía </t>
  </si>
  <si>
    <t>Falta la redacción oficial del informe de  ILS y de Educación Permanente</t>
  </si>
  <si>
    <t>Cantidad de propuestas por proceso / Cantidad de procesos analizados</t>
  </si>
  <si>
    <t>Propuesta de mejora de los procesos  que tienen un mayor impacto en la prestación de servicio.</t>
  </si>
  <si>
    <t>Redacción de las soluciones propuestas por proceso</t>
  </si>
  <si>
    <t>Incluir propuestas que no apliquen al proceso o excluir propuestas  pertinentes</t>
  </si>
  <si>
    <t>Generar las propuestas en conjunto con los involucrados en el proceso para asegurar abarcar todos los componentes posible</t>
  </si>
  <si>
    <t>Falta la redacción oficial de la propuestas de ILS y de Educación Permanente</t>
  </si>
  <si>
    <t xml:space="preserve">Comunicación oficial de recepción de requisitos por parte de la entidad evaluadora </t>
  </si>
  <si>
    <t>Envio de los requisistos para la participación en el premio</t>
  </si>
  <si>
    <t>Quedar entre los primeros 5 lugares</t>
  </si>
  <si>
    <t>Imposibilidad de alcanzar algún requisito del concurso</t>
  </si>
  <si>
    <t>Realizar un checklist de los requisitos previo a la entrega y gestionar con prioridad los de mayor dificultad, Buscar modelos de otras entidades que hayan participado y hacer el comparativo</t>
  </si>
  <si>
    <t>Mejoras implementadas / Mejoras propuestas
y/o Cantidad de procesos rediseñados</t>
  </si>
  <si>
    <t>Implementación de las mejoras respecto al SGC.</t>
  </si>
  <si>
    <t>Mejoras implementadas e incluidas en el SGC según aplique</t>
  </si>
  <si>
    <t>Retraso en la aprobación de la documentación</t>
  </si>
  <si>
    <t>Agrupar la documentación a aprobar por proceso y congregar a los responsables para que aclaren cualquier duda de la implementación del procedimiento</t>
  </si>
  <si>
    <t>Procesos comunicados/Procesos mejorados</t>
  </si>
  <si>
    <t>Divulgación de los cambios aplicados a los procesos analizados.</t>
  </si>
  <si>
    <t>Comunicación del 100% de los procesos mejorados</t>
  </si>
  <si>
    <t>Retraso en la fecha de comunicación</t>
  </si>
  <si>
    <t>Envío de la descripción de la comunicación y revisión de la misma 24 horas previo al dia de publicación</t>
  </si>
  <si>
    <t>Recurrencia de elementos tratados
Cantidad de productos no confome por proceso mejorado</t>
  </si>
  <si>
    <t>Medición de eficacia de los cambios realizados</t>
  </si>
  <si>
    <t xml:space="preserve">Recurrencia de elementos tratados &lt; = 5% </t>
  </si>
  <si>
    <t>Que hayan causas raices no tomadas en cuenta que afecten la recurrencia</t>
  </si>
  <si>
    <t>Realizar un análisis de causa raiz con una herramienta reconocida (5 porqué´s, Diagrama de Espina de Pescado)</t>
  </si>
  <si>
    <t>Subir en posición el Ranking del SISMAP</t>
  </si>
  <si>
    <t>Posicionamiento Ranking SISMAP</t>
  </si>
  <si>
    <t>Cumplir con todos los requisitos del SISMAP</t>
  </si>
  <si>
    <t>Incumplir con algún requisito para la evaluación del ranking</t>
  </si>
  <si>
    <t>Realizar un checklist de los requisitos necesarios y que se deban actualizar para seguimiento previo a la evaluación</t>
  </si>
  <si>
    <t>Implementar el Sistema de monitorea del Plan estratégico y Cuadro de Mando Integral</t>
  </si>
  <si>
    <t>Seguimientos registrados</t>
  </si>
  <si>
    <t>Dar seguimiento a los planes operativos y los indicadores del sistema y registrar las versiones de los mismos para su debido seguimiento y planes de acción</t>
  </si>
  <si>
    <t>Seguimiento registrado de cada trimestre</t>
  </si>
  <si>
    <t>No realizar los cumplimientos oportunamente</t>
  </si>
  <si>
    <t>Verificar inmediatamente se cumpla el trimestre el cumplimiento del mismo con cada área involucrada</t>
  </si>
  <si>
    <t>Los indicadores que tiene linea base están agregados al sistema, los de nuevo desarrollo están en proceso de configuración</t>
  </si>
  <si>
    <t>Se le presenta las politicas de la intitucion y la ubicación y desempeño de cada departamento.</t>
  </si>
  <si>
    <t>Reforzamiento de lo aprendido en la asignatura. Talleres interactivos.</t>
  </si>
  <si>
    <t>Desconocimiento de las políticas y normas de la institución así como de los departamentos que la conforman.</t>
  </si>
  <si>
    <t>Organización en el estudio y conocimientos de los distintos departamentos de la institución.</t>
  </si>
  <si>
    <t>Aplicar pruebas, prácticas y exámenes.</t>
  </si>
  <si>
    <t>Cantidad de estudiantes aprobados / cantidad de estudiantes inscritos.</t>
  </si>
  <si>
    <t>Impartir asignatura de Orientación Académica.</t>
  </si>
  <si>
    <t>Orientación Académica</t>
  </si>
  <si>
    <t>No tener fobia escenica y obtener seguridad al examinarse.</t>
  </si>
  <si>
    <t>Trabajar para que estén serenos y cómodos a la hora de tomar un examen.</t>
  </si>
  <si>
    <t>Olvido y/o bloqueo a la hora de examinarse</t>
  </si>
  <si>
    <t>Eliminar fobia a los exámenes.</t>
  </si>
  <si>
    <t>1.3. Charla sobre Aprender a Examinarse.</t>
  </si>
  <si>
    <t>Cantidad de jóvenes orientados.</t>
  </si>
  <si>
    <t>Jovenes puntuales en actividades de la institucion y sus respectivos horarios de clases.</t>
  </si>
  <si>
    <t>Incentivarlos a la asistencia.</t>
  </si>
  <si>
    <t>Reprobar asignaturas, ser irresponsables.</t>
  </si>
  <si>
    <t>Enseñar sobre le valor de la puntualidad.</t>
  </si>
  <si>
    <t>1.2. Charlas sobre La Puntualidad, La Responsabilidad.</t>
  </si>
  <si>
    <t>Esta charla se le ofrece para mejorar su habitos de estudios y mantengan su indice elevado.</t>
  </si>
  <si>
    <t>Motivar a los estudiantes a asistir a las charlas.</t>
  </si>
  <si>
    <t>Índice académico bajo.</t>
  </si>
  <si>
    <t>Aprender a ser puntual, responsable y mejorar los hábitos de estudios.</t>
  </si>
  <si>
    <t>1.1. Taller sobre Hábitos de estudios.</t>
  </si>
  <si>
    <t>Aprender a convivir con compañerismo en la Residencia y Villa Panamericana.</t>
  </si>
  <si>
    <t>Desunión del grupo.</t>
  </si>
  <si>
    <t>Mejorar las relaciones interpersonales.</t>
  </si>
  <si>
    <t>1.3. Taller sobre Comunicación Interpersonal.</t>
  </si>
  <si>
    <t>Casos de Disciplina</t>
  </si>
  <si>
    <t>No se han identificado casos de Bulling en la institucion ni otra area del campus.</t>
  </si>
  <si>
    <t>Impartir esta charla varios meses.</t>
  </si>
  <si>
    <t>No tener buenas relaciones humanas.</t>
  </si>
  <si>
    <t>1.2. Charla sobre Relaciones Humanas y Disciplina.</t>
  </si>
  <si>
    <t>Se han reducido los casos disciplinarios.</t>
  </si>
  <si>
    <t>Darle seguimiento a los casos reportados.</t>
  </si>
  <si>
    <t>El implicado se convierte en reincidente en conductas inadecuadas.</t>
  </si>
  <si>
    <t>Mejorar la conducta.</t>
  </si>
  <si>
    <t>1. Análisis del Reglamento Disciplinario.</t>
  </si>
  <si>
    <t>Números de casos de disciplina.</t>
  </si>
  <si>
    <t>Actividad ofrecida por CND a los estudiantes de todas las areas con el fin de evitar el uso de drogas y sustancias controladas. Un total de 109 participantes.</t>
  </si>
  <si>
    <t>Caer en el uso de sustancias controladas. Bajo rendimiento y actitud agresiva.</t>
  </si>
  <si>
    <t>Evitar el uso de drogas y sustancias ilícitas.</t>
  </si>
  <si>
    <t>13 junio 2017</t>
  </si>
  <si>
    <t>1.7. Taller Prevención del Uso de Droga.</t>
  </si>
  <si>
    <t>Proyecto Universidad Saludable</t>
  </si>
  <si>
    <t>Los jovenes presentes aprendieron los valores fundamentales para obtener una mejor calidad de vida y autoestima equilibrada.</t>
  </si>
  <si>
    <t>Caer en síntomas depresivos</t>
  </si>
  <si>
    <t>Aprender a quererse y a valorarse.</t>
  </si>
  <si>
    <t>7 junio 2017</t>
  </si>
  <si>
    <t>1.6. Autoestima y Aprendizaje.</t>
  </si>
  <si>
    <t>Actividad lograda con un total de 13 participantes.</t>
  </si>
  <si>
    <t>Asistir puntualmente según lo programado con el docente.</t>
  </si>
  <si>
    <t>Desconocimiento de identidad sexual y sus características</t>
  </si>
  <si>
    <t>Eliminar tabúes y mitos sobre la sexualidad.</t>
  </si>
  <si>
    <t>23 mayo 2017</t>
  </si>
  <si>
    <t>1.5. Talleres sobre sexualidad.</t>
  </si>
  <si>
    <t>Muy buena participacion de los jovenes.  Mostrando interes por el tema.</t>
  </si>
  <si>
    <t>Adquirir enfermedades de transmisión sexual.</t>
  </si>
  <si>
    <t>Reforzar conocimientos sobre la identidad sexual.</t>
  </si>
  <si>
    <t>10 mayo 2017</t>
  </si>
  <si>
    <t>1.4. Charla sobre Identidad de Género y Derechos Sexuales.</t>
  </si>
  <si>
    <t>Excelente participacion e integracion de los jovenes. 23 estudiantes estuvieron presentes.</t>
  </si>
  <si>
    <t>Embarazo no deseado.</t>
  </si>
  <si>
    <t>Evitar embarazos no deseados y prevención del aborto.</t>
  </si>
  <si>
    <t>5 de abril 2017</t>
  </si>
  <si>
    <t>1.3. Charla sobre El Aborto.</t>
  </si>
  <si>
    <t>En esta charla tuvo participacion el CIPAF. Hubo un total de 50 participantes.</t>
  </si>
  <si>
    <t>Elegir de elegir carreras equivocadas y desmotivación a seguir los estudios.</t>
  </si>
  <si>
    <t>21 de marzo 2017</t>
  </si>
  <si>
    <t>1.2. Charla sobre Vocación, Profesión y Ocupación. CIPAF</t>
  </si>
  <si>
    <t>Se logro esta actividad con un total de 18 estudiantes.</t>
  </si>
  <si>
    <t>Otorgar los conocimientos de cómo prevenir las ITS, VIH Y SIDA.</t>
  </si>
  <si>
    <t>16 de marzo 2017</t>
  </si>
  <si>
    <t>1.1. Talleres sobre prevención de  las ITS, VIH y SIDA.</t>
  </si>
  <si>
    <t>Se logro el autoconocimento y autoestima.  Un total de 20 participantes. Impartida en aulas y auditorio.</t>
  </si>
  <si>
    <t>Lograr mantener autoestima positiva.</t>
  </si>
  <si>
    <t>23 de enero 2017</t>
  </si>
  <si>
    <t>1.Impartir charla sobre La Autoestima.</t>
  </si>
  <si>
    <t>En proceso de pruebas de admision.</t>
  </si>
  <si>
    <t>Orientarlos a esforzarse y eliminar la tensión que puedan tener.</t>
  </si>
  <si>
    <t>Que pocos reprueben</t>
  </si>
  <si>
    <t>Que el total de los evaluados aprueben</t>
  </si>
  <si>
    <t>2 periodos al año</t>
  </si>
  <si>
    <t>Evaluación de candidatos que solicitan admisión.</t>
  </si>
  <si>
    <t>Números de pruebas aplicadas.</t>
  </si>
  <si>
    <t>Aplicación de pruebas de admisión</t>
  </si>
  <si>
    <t>Gerencia de Infraestructura</t>
  </si>
  <si>
    <t>Creación de nuevos espacios de docencia</t>
  </si>
  <si>
    <t>% de Propuesta Entregada</t>
  </si>
  <si>
    <t>Elaboración y seguimiento de propuesta de Adicionales  de construcción Politécnico ITLA</t>
  </si>
  <si>
    <t>100% Propuesta Entregada</t>
  </si>
  <si>
    <t>Errores en cálculos del presupuesto</t>
  </si>
  <si>
    <t>Cotizaciones actualizadas, verificación de hoja de calculo</t>
  </si>
  <si>
    <t>Aun en proceso de aprobación por el minerd.</t>
  </si>
  <si>
    <t>Elaboración de propuesta de Mobiliario Politécnico ITLA</t>
  </si>
  <si>
    <t>% de Planos Actualizados</t>
  </si>
  <si>
    <t>Adaptación de planos base con planos de data, eléctricos y sanitarios del Politécnico ITLA</t>
  </si>
  <si>
    <t>100% de Planos actualizados</t>
  </si>
  <si>
    <t>Tardanza en la elaboración de los requerimientos de los laboratorios</t>
  </si>
  <si>
    <t>Gestión en la obtención y desarrollo del layout de equipos</t>
  </si>
  <si>
    <t>% de Ejecución del Proyecto</t>
  </si>
  <si>
    <t>Supervisión de construcción de módulos de aulas y laboratorios del Politécnico ITLA</t>
  </si>
  <si>
    <t>100% Ejecución del Proyecto</t>
  </si>
  <si>
    <t>Retraso en fondos del MINERD</t>
  </si>
  <si>
    <t>Seguimiento a cubicaciones</t>
  </si>
  <si>
    <t>La fecha de alcance,ha cambiado,por retrasos en, la obra. Se estima que para enero del 2019.</t>
  </si>
  <si>
    <t>Creación de espacio administrativo</t>
  </si>
  <si>
    <t>% de Propuesta Aprobada</t>
  </si>
  <si>
    <t>Elaboración de propuesta de adaptación Edificio 2 a Edificio Administrativo: diseño y presupuesto</t>
  </si>
  <si>
    <t>100% Propuesta de diseño y presupuesto aprobado</t>
  </si>
  <si>
    <t>Diseño no responda a necesidades, errores en cálculos del presupuesto</t>
  </si>
  <si>
    <t>Conciliación con el cliente, cotizaciones actualizadas, verificación de hoja de calculo</t>
  </si>
  <si>
    <t>Diseño y presupuesto aprobado por el cliente.</t>
  </si>
  <si>
    <t>Rehabilitación y remodelación de infraestructura de aulas y laboratorios</t>
  </si>
  <si>
    <t>% de Aulas Levantadas</t>
  </si>
  <si>
    <t>Levantamiento de aulas y laboratorios</t>
  </si>
  <si>
    <t>100% Levantamiento de aulas y laboratorios realizado</t>
  </si>
  <si>
    <t>Omisión de datos en levantamiento</t>
  </si>
  <si>
    <t>Verificar datos levantados, realizar plan de levantamiento de información previo</t>
  </si>
  <si>
    <t>Actualizado a un 100% en el proyecto ampliación ITLA.</t>
  </si>
  <si>
    <t>Revisión de propuesta de Aulas de Sonido: diseño y presupuesto</t>
  </si>
  <si>
    <t>Elaboración de propuesta de aulas y laboratorios: diseño y presupuesto</t>
  </si>
  <si>
    <t>75% Propuesta de diseño y presupuesto aprobado</t>
  </si>
  <si>
    <t>Cotizaciones actualizadas, verificación de hoja de cálculo</t>
  </si>
  <si>
    <t>Creación de espacios de estudios e investigación</t>
  </si>
  <si>
    <t>Elaboración de propuesta de biblioteca: diseño y presupuesto</t>
  </si>
  <si>
    <t>Remodelación de Entrada Institucional y verja perimetral</t>
  </si>
  <si>
    <t>Elaboración de propuesta de Entrada Institucional y verja perimetral: diseño y presupuesto</t>
  </si>
  <si>
    <t>Supervisión de construcción de Entrada Institucional y verja perimetral: diseño y presupuesto</t>
  </si>
  <si>
    <t>15/12/2017</t>
  </si>
  <si>
    <t>100% Ejecución de trabajos de construcción</t>
  </si>
  <si>
    <t>Falta de presupuesto, vicios de construcción</t>
  </si>
  <si>
    <t>Conciliación con el departamento de finanzas, supervisión de calidad</t>
  </si>
  <si>
    <t>Creación de espacios recreativos</t>
  </si>
  <si>
    <t>Desarrollo de propuesta de parque-cafetería: ajuste de diseño y presupuesto</t>
  </si>
  <si>
    <t>Elaboración de propuesta de áreas deportivas interiores</t>
  </si>
  <si>
    <t>Elaboración de propuesta de espacios de espera</t>
  </si>
  <si>
    <t>Supervisión de construcción de Parque-cafetería</t>
  </si>
  <si>
    <t>75% Ejecución de trabajos de construcción aprobados</t>
  </si>
  <si>
    <t>Verificar disponibilidad de presupuesto 2017</t>
  </si>
  <si>
    <t>Supervisión de habilitación de áreas deportivas interiores</t>
  </si>
  <si>
    <t>100% Ejecución de trabajos de habilitación aprobados</t>
  </si>
  <si>
    <t>Supervisión de habilitación de espacios de espera</t>
  </si>
  <si>
    <t>Rehabilitación y remodelación de infraestructura de residencias académicas</t>
  </si>
  <si>
    <t>% de Dormitorios Levantados</t>
  </si>
  <si>
    <t>Actualización de levantamiento de residencias académicas</t>
  </si>
  <si>
    <t>100 % Levantamiento de necesidades de infraestructura de residencias académicas</t>
  </si>
  <si>
    <t>Elaboración de propuesta de residencias académicas: diseño y presupuesto</t>
  </si>
  <si>
    <t>Supervisión de ejecución de trabajos de rehabilitación y remodelación de residencias académicas</t>
  </si>
  <si>
    <t xml:space="preserve">100% Ejecución de trabajos de remodelación </t>
  </si>
  <si>
    <t>4. Ser Auto sostenible</t>
  </si>
  <si>
    <t>Apertura de Centros ITLA</t>
  </si>
  <si>
    <t>% de Centros Levantados</t>
  </si>
  <si>
    <t>Levantamiento de locales Centros ITLA</t>
  </si>
  <si>
    <t>100% Levantamiento de Centros Realizados</t>
  </si>
  <si>
    <t>Ausencia de locales adecuados en la zona</t>
  </si>
  <si>
    <t>Involucrar a la comunidad en la selección del local</t>
  </si>
  <si>
    <t>% de Propuestas Aprobadas</t>
  </si>
  <si>
    <t>Elaboración de propuestas de Centros ITLA</t>
  </si>
  <si>
    <t>80% Propuestas de diseño y presupuesto aprobados</t>
  </si>
  <si>
    <t>Verificación de hoja de calculo</t>
  </si>
  <si>
    <t># de Centros Habilitados</t>
  </si>
  <si>
    <t>Ejecución de trabajos de rehabilitación y remodelación de Centros ITLA</t>
  </si>
  <si>
    <t>15 de Centros Habilitados</t>
  </si>
  <si>
    <t>Falta de presupuesto</t>
  </si>
  <si>
    <t>Selección de locales en buenas condiciones</t>
  </si>
  <si>
    <t>Rehabilitación infraestructura general del ITLA</t>
  </si>
  <si>
    <t>Asistencia Técnica en Especificaciones de Mantenimiento</t>
  </si>
  <si>
    <t>Deficiencia en las especificaciones técnicas</t>
  </si>
  <si>
    <t>Realizar consultas con profesionales especializados</t>
  </si>
  <si>
    <t>Creación de un Sistema de Mantenimiento</t>
  </si>
  <si>
    <t>% de Ejecución del Plan de Trabajo</t>
  </si>
  <si>
    <t>Supervisión del desarrollo e implementación del Sistema de Mantenimiento</t>
  </si>
  <si>
    <t>100% Sistema de Mantenimiento en funcionamiento</t>
  </si>
  <si>
    <t>Personal a desarrollar el Sistema de Mantenimiento no inicie en Enero 2017. Desarrollo no coincida con las necesidades de la institución</t>
  </si>
  <si>
    <t>Gestión y seguimiento en RRHH del personal. Revisión y evaluación previa de la propuesta de la plataforma</t>
  </si>
  <si>
    <t>OAI</t>
  </si>
  <si>
    <t>Desarrollo de programa de ética e integridad.</t>
  </si>
  <si>
    <t>Número de actividades realizadas / Número de actividades programadas</t>
  </si>
  <si>
    <t>Realizar (Talleres, charlas o conferencias) para fortalecer la ética e integridad en los servidores públicos de la institución</t>
  </si>
  <si>
    <t xml:space="preserve">Haber realizado dos talleres o conferencias sobre Ética  </t>
  </si>
  <si>
    <t>Que no se logre logística para realizar el taller (conferencista, auditorio, personas)</t>
  </si>
  <si>
    <t>Planificar con tiempo el horario de las charlas, citar al conferencista y al público</t>
  </si>
  <si>
    <t>Número de publicaciones en las redes sociales.</t>
  </si>
  <si>
    <t>Elaborar y distribuir materiales promocionales con contenido didáctico sobre valores éticos</t>
  </si>
  <si>
    <t>Enero / diciembre</t>
  </si>
  <si>
    <t xml:space="preserve">Realizar publicaciones sobre los valores </t>
  </si>
  <si>
    <t>Que no haga la gestión de promoción</t>
  </si>
  <si>
    <t xml:space="preserve">Enviar la solicitud al content factory con tiempo </t>
  </si>
  <si>
    <t>Número de  actividades  y el número de participantes.</t>
  </si>
  <si>
    <t>Realizar actividades de prevención y concienciación sobre Conflictos de Intereses en la Administración Pública, dirigida a los funcionarios públicos</t>
  </si>
  <si>
    <t>Una charla sobre la Conflictos de intereses</t>
  </si>
  <si>
    <t>Que los colaboradores no tengan conocimiento del Código de Pautas Éticas</t>
  </si>
  <si>
    <t xml:space="preserve">Promover el código de pautas éticas con la institución </t>
  </si>
  <si>
    <t>Porcentaje del cumplimiento del plan.</t>
  </si>
  <si>
    <t>Elaboración, seguimiento, monitoreo y evaluación al Plan de Trabajo de la CEP.</t>
  </si>
  <si>
    <t>Agosto/ Septiembre</t>
  </si>
  <si>
    <t>Ejecutar el Plan de trabajo definido por el CEP</t>
  </si>
  <si>
    <t>Que la DIGEIG no envié la plantilla del Plan a tiempo</t>
  </si>
  <si>
    <t xml:space="preserve">Planificar con tiempo el envio de la plantilla del plan </t>
  </si>
  <si>
    <t>Actualización Portal Transparencia</t>
  </si>
  <si>
    <t>% de actualización del portal de transparencia</t>
  </si>
  <si>
    <t>Actualizar los documentos del portal de transparencia cada mes</t>
  </si>
  <si>
    <t>Mensual</t>
  </si>
  <si>
    <t>Portal actualizado</t>
  </si>
  <si>
    <t>Que los departamentos encargados de remitir los documentos no envien a tiempo</t>
  </si>
  <si>
    <t>Enviar correos con lo que se requiere, la fecha estimada, hacer reuniones y recordatorios</t>
  </si>
  <si>
    <t>Escuela de Idiomas ILS</t>
  </si>
  <si>
    <t>Entregar programas de Ingles con las actualizaciones correspondientes</t>
  </si>
  <si>
    <t xml:space="preserve"> programas académicos
actualizados/ total de programas
</t>
  </si>
  <si>
    <t>Adecuar los programas de educación permanente de La Escuela de Idiomas a los nuevos tiempos</t>
  </si>
  <si>
    <t>Se actualizaron todos los programas de ingles en educacion permanente y educacion superior</t>
  </si>
  <si>
    <t>Número de docentes capacitados</t>
  </si>
  <si>
    <t>A menos 5 docentes logren certificaciones u otra capacitación</t>
  </si>
  <si>
    <r>
      <t>Total de oferta académica virtual</t>
    </r>
    <r>
      <rPr>
        <sz val="11"/>
        <color theme="1"/>
        <rFont val="Calibri"/>
        <family val="2"/>
        <scheme val="minor"/>
      </rPr>
      <t xml:space="preserve"> y o semipresencial / total oferta académica del Centro</t>
    </r>
  </si>
  <si>
    <t>Analizar la pertinencia de cursos</t>
  </si>
  <si>
    <t>Cantidad de nuevos cursos aprobados/ cantidad de cursos propuestos</t>
  </si>
  <si>
    <t xml:space="preserve">Identificar necesidades del mercado en el área de Ingles para crear capacitaciones necesarias. </t>
  </si>
  <si>
    <t>Análisis elaborado de factibilidad de nueva carrera</t>
  </si>
  <si>
    <t>Al menos dos cursos nuevos</t>
  </si>
  <si>
    <t>Trimestral/Cuatrimestral</t>
  </si>
  <si>
    <t>C1 y T1 - 92%
C2 y T2 - 91%</t>
  </si>
  <si>
    <t>C1 y T1 - 82%
C2 y T2 - 90%</t>
  </si>
  <si>
    <t>Mercadeo y Educación Permanente</t>
  </si>
  <si>
    <t>% de aumento de las ventas a través de proyectos</t>
  </si>
  <si>
    <t>Visitar a Instituciones públicas y privadas presentando proyectos de capacitaciones de Educación Permanente</t>
  </si>
  <si>
    <t>Incrementar nuestra cartera de clientes</t>
  </si>
  <si>
    <t>Limitantes en sus presupuesto o que la propuesta no sea atractiva.</t>
  </si>
  <si>
    <t>Hacer investigación de Mercado, para identificar quienes invierten anualmente y en que fechas reciben propuestas de proyectos de responsabilidad social.</t>
  </si>
  <si>
    <t>% de aumento de la cartera de clientes</t>
  </si>
  <si>
    <t>Actualizar cartera de clientes en el CRM del Departamento de Mercadeo</t>
  </si>
  <si>
    <t>Actualización de datos de nuestros clientes</t>
  </si>
  <si>
    <t>Que las informaciones sean limitadas o herméticas.</t>
  </si>
  <si>
    <t xml:space="preserve"> ser vanguardista y pro activo ante las nuevas tendencias de servicio y mantenimiento de clientes.</t>
  </si>
  <si>
    <t>Establecer los parámetros de incremento o disminución de precios de la oferta académica.</t>
  </si>
  <si>
    <t>% de satisfacción de el cliente</t>
  </si>
  <si>
    <t>Investigar los precios de la competencia nacional</t>
  </si>
  <si>
    <t>Listado de precios actualizados</t>
  </si>
  <si>
    <t>Utilizar métodos de recolección de datos</t>
  </si>
  <si>
    <t>% de aumento de las ventas en relación a la línea base</t>
  </si>
  <si>
    <t>Re lanzamiento del catálogo digital de Educación Permanente a nivel nacional</t>
  </si>
  <si>
    <t>Actualización de catálogos</t>
  </si>
  <si>
    <t>Limitantes en la oferta académica  o que la propuesta no sea atractiva.</t>
  </si>
  <si>
    <t>Solicitar que la creación de la oferta académica sea orientada a las necesidades del publico objetivo y del mercado productivo.</t>
  </si>
  <si>
    <t>Incremento de las ventas en relación a la linea base</t>
  </si>
  <si>
    <t>Incrementar en un 4% las visitas de Instituciones Educativas a nuestro campus educativo. Captando prospectos para aumentar la cartera de clientes</t>
  </si>
  <si>
    <t>Incrementar la captación anual de público objetivo (2,000 prospectos registrados en CRM)</t>
  </si>
  <si>
    <t>Que la iniciativa de los colegios no sea pro activa</t>
  </si>
  <si>
    <t>Dar mayor publicidad a los tours en los medios de comunicación institucional motivando a las visitas al ITLA</t>
  </si>
  <si>
    <t>Solicitar la creación de piezas publicitarias de Educación Permanente</t>
  </si>
  <si>
    <t>Piezas publicitarias colocadas en los medios de comunicación institucional</t>
  </si>
  <si>
    <t>Que publicidad no tenga listo el spot a tiempo de entrega. Que los centros de Excelencia no programen cursos de innovación.</t>
  </si>
  <si>
    <t>Incentivar la innovación constante a los Centros de Excelencia</t>
  </si>
  <si>
    <t xml:space="preserve">Actualizar base de datos de egresados de Educación Permanente. Para fines de ventas de cursos, talleres y diplomados </t>
  </si>
  <si>
    <t>Actualización de base de datos</t>
  </si>
  <si>
    <t>No tener cobertura de la base de datos y que los datos de contacto no estén disponible</t>
  </si>
  <si>
    <t>Registrar externamente a los prospectos, por nuestros puntos de contactos internos.</t>
  </si>
  <si>
    <t>Solicitar publicación de la Oferta Académica de Educación Permanente en los medios de comunicación de la institución</t>
  </si>
  <si>
    <t xml:space="preserve">Publicación de ofertas académicas </t>
  </si>
  <si>
    <t>Inconvenientes en plataformas tecnológicas</t>
  </si>
  <si>
    <t>Verificar la disponibilidad de los medios de comunicación institucionales</t>
  </si>
  <si>
    <t>% de aumento de las ventas</t>
  </si>
  <si>
    <t>Aumentar en un 10%  anual Ratio de Matriculados en Educación Permanente</t>
  </si>
  <si>
    <t>3,000 Inscritos anual por Recursos Propios y/o Financiados</t>
  </si>
  <si>
    <t>Limitantes en la oferta académica  o que la propuesta no sea atractiva. Limitantes en la capacidad de aulas disponibles.</t>
  </si>
  <si>
    <t>Solicitar creación de ofertas académicas orientadas al Mercado Productivo y ajustada a las necesidades básicas de los interesados en tecnología.  Capacidad instalada disponible</t>
  </si>
  <si>
    <t>número de cupos completados/ numero de cupos disponibles</t>
  </si>
  <si>
    <t>Completar los cupos proyectados de capacitaciones vía INFOTEP, según convenio anual</t>
  </si>
  <si>
    <t>Cumplir la meta estipulada en el Convenio ITLA-INFOTEP (36 acciones formativas)</t>
  </si>
  <si>
    <t xml:space="preserve">Solicitar creación de ofertas académicas orientadas al Mercado Productivo y ajustada a las necesidades básicas de los interesados en tecnología. </t>
  </si>
  <si>
    <t>La creación de ofertas académicas su proyección de ventas dependera de dos variables importantes: Cantidad de grupos creados y cantidad de cupos por aula.</t>
  </si>
  <si>
    <t>% inscripción clientes corporativos</t>
  </si>
  <si>
    <t>Aumentar en un 10% anual las capacitaciones por financiamiento de empresas públicas y privadas</t>
  </si>
  <si>
    <t xml:space="preserve">Captación anual de 60 Empresas </t>
  </si>
  <si>
    <t>Completar los cupos proyectados de convenio de capacitaciones de Educación Permanente</t>
  </si>
  <si>
    <t>Completar los cupos proyectados de convenios</t>
  </si>
  <si>
    <t>Limitantes en la oferta académica  o que la propuesta no sea atractiva. Capacidad instalada no disponible</t>
  </si>
  <si>
    <t>Unidad de Información y Documentación  (UID)</t>
  </si>
  <si>
    <t>Actualización de bibliografía (libros y revistas físicos)</t>
  </si>
  <si>
    <t>% de Incremento de la bibliografía existente.</t>
  </si>
  <si>
    <t>Solicitud de bibliografía a los encargados de Centro de Excelencia (CE)</t>
  </si>
  <si>
    <t>Actualización de bibliografía de la biblioteca</t>
  </si>
  <si>
    <t>Retraso en la fecha de envío de solicitud</t>
  </si>
  <si>
    <t xml:space="preserve">Programar un recordatorio de envío de solicitud </t>
  </si>
  <si>
    <t>Recolección de solicitudes de los encargados de CE</t>
  </si>
  <si>
    <t>21/1/2017</t>
  </si>
  <si>
    <t>Tener las bibliografías de todas las materias básicas a impartirse</t>
  </si>
  <si>
    <t>Retraso en la recepción de las solicitudes por parte de los Encargados de Centros de Excelencia</t>
  </si>
  <si>
    <t>Envió de recordatorios, visitas, realización de llamadas</t>
  </si>
  <si>
    <t>Aprobación por el Comité de Selección</t>
  </si>
  <si>
    <t>27/01/2016</t>
  </si>
  <si>
    <t>Aprobar la propuesta de bibliografías</t>
  </si>
  <si>
    <t>Que uno de los miembros del Comité desapruebe la propuesta</t>
  </si>
  <si>
    <t>Obtener la respuesta de la Vicerrectoría Académica</t>
  </si>
  <si>
    <t>Solicitud de las bibliografías en el SIGEF</t>
  </si>
  <si>
    <t>Agregar todas las solicitudes de bibliografías</t>
  </si>
  <si>
    <t>Desactivación del usuario en el SIGEF y disponibilidad de herramientas tecnológicas</t>
  </si>
  <si>
    <t>Previa verificación de activación de usuario en el SIGEF</t>
  </si>
  <si>
    <t>Renovación de subscripción a base de datos 
(libros y revistas electrónicos)</t>
  </si>
  <si>
    <t>Suscripción de las bases de datos</t>
  </si>
  <si>
    <t>Aprobación de la solicitud de renovación de subscripción de EBSCO HOST (de parte de vicerrectoría académica) - Base de Datos</t>
  </si>
  <si>
    <t>Renovación de las bases de datos existente.</t>
  </si>
  <si>
    <t xml:space="preserve">Retraso en la aprobación de la solicitud </t>
  </si>
  <si>
    <t xml:space="preserve">Reunión con Vicerrectoría Académica </t>
  </si>
  <si>
    <t>Solicitud de renovación de subscripción de EBSCO HOST (al departamento de Compras) - Base de Datos</t>
  </si>
  <si>
    <t>21/4/2017</t>
  </si>
  <si>
    <t>Aprobación de la solicitud de renovación de subscripción de EBRARY (de parte de vicerrectoría académica) - Base de Datos</t>
  </si>
  <si>
    <t>24/11/2017</t>
  </si>
  <si>
    <t>Solicitud de renovación de subscripción de EBRARY (al departamento de Compras) - Base de Datos</t>
  </si>
  <si>
    <t>30/11/2017</t>
  </si>
  <si>
    <t>Adquisición/subscripción de E-Books</t>
  </si>
  <si>
    <t>numero de suscripciones de Ebooks</t>
  </si>
  <si>
    <t>Socialización con el Comité de Selección</t>
  </si>
  <si>
    <t>15/2/2017</t>
  </si>
  <si>
    <t>Suscripción de Ebooks</t>
  </si>
  <si>
    <t>Cantidad de E-books requeridos superen la capacidad del presupuesto</t>
  </si>
  <si>
    <t>Motivar y justificar la solicitud por todos los medios posibles</t>
  </si>
  <si>
    <t>Solicitar en el SIGEF y entregar a Compras solicitud</t>
  </si>
  <si>
    <t>17/2/2017</t>
  </si>
  <si>
    <t xml:space="preserve">Vicerrectoría Académica - Centro de Emprendimiento </t>
  </si>
  <si>
    <t>Reforma Curricular</t>
  </si>
  <si>
    <t>Numero de asignaturas relacionadas al emprendimiento incluidas en el pensum de cada carrera (7)</t>
  </si>
  <si>
    <t>Incluir una asignatura relacionada al emprendimiento en el marco de la reforma curricular de cada una de las carreras.</t>
  </si>
  <si>
    <t>Inclusión de una asignatura de emprendimiento en los diferentes pensum de cada carrera</t>
  </si>
  <si>
    <t xml:space="preserve">Falta de involucramiento de los encargados </t>
  </si>
  <si>
    <t xml:space="preserve">Motivar el involucramiento de los encargados y la búsqueda de conocimientos en el tema </t>
  </si>
  <si>
    <t xml:space="preserve">Realizar acuerdo con organizaciones nacionales e internacionales </t>
  </si>
  <si>
    <t xml:space="preserve">Cantidad de proyectos financiados </t>
  </si>
  <si>
    <t>Realizar un documento acuerdo entre ambas instituciones a los fines de capacitar y financiar los proyectos de emprendimiento</t>
  </si>
  <si>
    <t xml:space="preserve">1 acuerdo realizado </t>
  </si>
  <si>
    <t xml:space="preserve">Disponibilidad de tiempo para la firma del convenio </t>
  </si>
  <si>
    <t xml:space="preserve">Agendar y dar el debido seguimiento a la institución para la firma </t>
  </si>
  <si>
    <t xml:space="preserve">Vicerrectoría Académica - Centros de Excelencia </t>
  </si>
  <si>
    <t xml:space="preserve">Proyecto para la acreditación de los programas académicos de las carreras vinculadas a las áreas de tecnología y ciencias aplicadas (ABET) </t>
  </si>
  <si>
    <t>Cantidad de evidencias generadas/ Cantidad de evidencias aceptadas por ABET</t>
  </si>
  <si>
    <t>Realizar capacitación y asesoría con el apoyo de universidad Politécnica de Puerto Rico.</t>
  </si>
  <si>
    <t xml:space="preserve">3 capacitaciones realizadas </t>
  </si>
  <si>
    <t>Disponibilidad de los representantes de la universidad que apoya</t>
  </si>
  <si>
    <t xml:space="preserve">Canalizar con tiempo disponibilidad del personal para el acompañamiento en el proceso </t>
  </si>
  <si>
    <t xml:space="preserve">Cantidad de propuesta realizada </t>
  </si>
  <si>
    <t>Elaborar una propuesta para la reestructuración de la carga Académico (incluye: reglamento, escala salarial, categorización y plan de capacitación) alineado a lo requerido por ABET</t>
  </si>
  <si>
    <t>julio -17</t>
  </si>
  <si>
    <t xml:space="preserve">Una propuesta realizada </t>
  </si>
  <si>
    <t>Adecuar la propuesta de acuerdo a lo requerido por ABET según lo que establece la ley</t>
  </si>
  <si>
    <t xml:space="preserve">Solicitar la aprobación de la propuesta a organizmo competente del estado. </t>
  </si>
  <si>
    <t xml:space="preserve">Completar el Readiness Review </t>
  </si>
  <si>
    <t xml:space="preserve">Cantidad de documentos elaborados </t>
  </si>
  <si>
    <t>Elaborar el Readeness Reviw y enviar a ABET</t>
  </si>
  <si>
    <t>noviebre 2017</t>
  </si>
  <si>
    <t xml:space="preserve">un documento entregado </t>
  </si>
  <si>
    <t>Acompañamiento de institución experta para elaborar el documento</t>
  </si>
  <si>
    <t>Identificar varias opciones de asesoría para el acompañamiento en el proceso</t>
  </si>
  <si>
    <t>Etapas de acreditación concluidas/ etapas de acreditación</t>
  </si>
  <si>
    <t>Realizar y enviar preliminary self study</t>
  </si>
  <si>
    <t xml:space="preserve">1 Preliminary Self Study realizado </t>
  </si>
  <si>
    <t xml:space="preserve">Ajuste a las fechas establecidas por ABET </t>
  </si>
  <si>
    <t xml:space="preserve">Considerar el calendario establecido por ABET para los procesos a desarrollar </t>
  </si>
  <si>
    <t xml:space="preserve">Cantidad de carreras sometidas </t>
  </si>
  <si>
    <t xml:space="preserve">Someter al MESCYS el proyecto de reforma </t>
  </si>
  <si>
    <t>Proyecto de modificaciones a los pensum de las 5 primeras carreas enviados al MESCyT</t>
  </si>
  <si>
    <t>Agotar a tiempo los procesos establecidos por MESCyT previo a la entrega de la reforma</t>
  </si>
  <si>
    <t>Canalizar el pago y solicitud de entrega de reforma en el tiempo requerido.</t>
  </si>
  <si>
    <t xml:space="preserve">Vicerrectoría Académica </t>
  </si>
  <si>
    <t>Aumentar la valoración de la marca entre los egresados</t>
  </si>
  <si>
    <t xml:space="preserve">% valoración de la marca </t>
  </si>
  <si>
    <t xml:space="preserve">Realizar diferentes acciones que fomenten la buena valoración de la marca entre nuestros egresados </t>
  </si>
  <si>
    <t xml:space="preserve">% valoración </t>
  </si>
  <si>
    <t xml:space="preserve">Aceptación de las iniciativas de parte de los egresados </t>
  </si>
  <si>
    <t xml:space="preserve">Generar acciones a corde a las exigencias de los tiempos </t>
  </si>
  <si>
    <t xml:space="preserve">Realizar Autoestudio Evaluación Quinquenal </t>
  </si>
  <si>
    <t xml:space="preserve">Cantidad de informe final realizado </t>
  </si>
  <si>
    <t xml:space="preserve">Gestionar y motivar el cumplimiento del cronograma realizado para el Autoestudio </t>
  </si>
  <si>
    <t xml:space="preserve">1 informe final realizado </t>
  </si>
  <si>
    <t xml:space="preserve">Cumplimiento del plan de mejora de la primera evalucación </t>
  </si>
  <si>
    <t xml:space="preserve">Disponibilidad de presupuesto </t>
  </si>
  <si>
    <t xml:space="preserve">Revisión y actualización de los programas académicos permanentes </t>
  </si>
  <si>
    <t xml:space="preserve">Cantidad de programas actualizados </t>
  </si>
  <si>
    <t xml:space="preserve">Actualizar los programas académicos de la oferta de educación permanente </t>
  </si>
  <si>
    <t xml:space="preserve">90% de los programas académicos actualizados </t>
  </si>
  <si>
    <t xml:space="preserve">Aceptación de la oferta en el mercado </t>
  </si>
  <si>
    <t>Examinar la fuente de información y validar</t>
  </si>
  <si>
    <t xml:space="preserve">Vicerrectoría Académica       </t>
  </si>
  <si>
    <t xml:space="preserve">Proyecto para alcanzar la mejora continua de los servicios </t>
  </si>
  <si>
    <t xml:space="preserve">Porcentaje de satisfacción </t>
  </si>
  <si>
    <t xml:space="preserve">Seguimiento al proyecto de mejora continua de los servicios académicos </t>
  </si>
  <si>
    <t>enero-diciembre 2017</t>
  </si>
  <si>
    <t xml:space="preserve">90 % de satisfacción </t>
  </si>
  <si>
    <t xml:space="preserve">Seguimiento del proceso de mejora continua </t>
  </si>
  <si>
    <t xml:space="preserve">Involucrar a todo el personal académico en el proyecto </t>
  </si>
  <si>
    <t xml:space="preserve">Lanzamiento del programa de mentoria </t>
  </si>
  <si>
    <t>% de deserción</t>
  </si>
  <si>
    <t xml:space="preserve">Implementar el proyecto de mentoria para estudiantes de educación superior </t>
  </si>
  <si>
    <t>Diminuir los niveles de deserción.</t>
  </si>
  <si>
    <t>Integración y motivación del equipo necesario para la ejecución del programa.</t>
  </si>
  <si>
    <t>Coordinar y motivar el equipo para la integración y buen funcionamiento del programa</t>
  </si>
  <si>
    <t xml:space="preserve">Programa de mentoria para disminuir la deserción </t>
  </si>
  <si>
    <t xml:space="preserve">Fortalecer las capacidades de los estudiantes para disminuir la deserción </t>
  </si>
  <si>
    <t>enero- diciembre 2017</t>
  </si>
  <si>
    <t xml:space="preserve">% deserción </t>
  </si>
  <si>
    <t xml:space="preserve">Disponibilidad horaria de los estudiantes </t>
  </si>
  <si>
    <t xml:space="preserve">Crear un calendario con la disponibilidad de horario de los docentes </t>
  </si>
  <si>
    <t xml:space="preserve">Vicerrector Académica - Departamento Egresados </t>
  </si>
  <si>
    <t xml:space="preserve">Aumentar la empleabilidad de los egresados </t>
  </si>
  <si>
    <t xml:space="preserve">10% aumento empleabilidad </t>
  </si>
  <si>
    <t xml:space="preserve">Realizar acciones y proyectos que permitan el aumento de la empleabilidad en los recien graduados </t>
  </si>
  <si>
    <t xml:space="preserve">% aumento </t>
  </si>
  <si>
    <t xml:space="preserve">Falta de apoyo de los empleadores </t>
  </si>
  <si>
    <t xml:space="preserve">Promover el potencial académico de nuestros estudiantes y contactar a los empleadores para su apoyo. </t>
  </si>
  <si>
    <t>Al momento se han realizado dos talleres, 1 acuerdo con empresa (M3)</t>
  </si>
  <si>
    <t>Participación en eventos y actividades del área académica que favorezcan el posicionamiento</t>
  </si>
  <si>
    <t xml:space="preserve"># posicionamiento </t>
  </si>
  <si>
    <t xml:space="preserve">Identificar los espacios y eventos que favorezcan el posicionamiento de la institución en los ranking internacionales </t>
  </si>
  <si>
    <t xml:space="preserve">Contar con las herramientas necesarias y recursos </t>
  </si>
  <si>
    <t xml:space="preserve">Realizar solicitudes necesarias y procesos de acuerdo al tiempo establecido </t>
  </si>
  <si>
    <t xml:space="preserve">Vicerrectoría Académica - Comunicaciones </t>
  </si>
  <si>
    <t xml:space="preserve">Realizar campaña promocional </t>
  </si>
  <si>
    <t># Posicionamiento de la marca</t>
  </si>
  <si>
    <t xml:space="preserve">Promover los logros alcanzados y el éxito en territorio nacional e internacional de los egresados del ITLA </t>
  </si>
  <si>
    <t xml:space="preserve">1 campana realizada </t>
  </si>
  <si>
    <t xml:space="preserve">Disponibilidad de recursos </t>
  </si>
  <si>
    <t xml:space="preserve">Presupuestar con tiempo las membrecías </t>
  </si>
  <si>
    <t>Tenemos identificado los egresados destacados y esta todo coordinado con el Content Factory</t>
  </si>
  <si>
    <t xml:space="preserve">Presencia de la institución en evento napsa </t>
  </si>
  <si>
    <t>Aumentar el posicionamiento de la marca en escenarios nacionales e internacionales</t>
  </si>
  <si>
    <t xml:space="preserve">1 participación en evento </t>
  </si>
  <si>
    <t xml:space="preserve">Presupuestar y canalizar con tiempo la participación en evento </t>
  </si>
  <si>
    <t>CITICED 2017</t>
  </si>
  <si>
    <t xml:space="preserve">Cantidad de conferencistas confirmados </t>
  </si>
  <si>
    <t xml:space="preserve">Gestionar la participación de los conferencistas del evento </t>
  </si>
  <si>
    <t xml:space="preserve">Disponibilidad de los conferencistas </t>
  </si>
  <si>
    <t xml:space="preserve">Gestionar con tiempo la participación de los expertos en el evento </t>
  </si>
  <si>
    <t xml:space="preserve">Participación en diferentes concursos, premios y reconocimientos relacionados al rango de acción de la institución </t>
  </si>
  <si>
    <t xml:space="preserve">Cantidad de premios y reconocimientos obtenidos </t>
  </si>
  <si>
    <t xml:space="preserve">Identificar los concursos, premios y reconocimientos relacionados al rango de acción de la institución </t>
  </si>
  <si>
    <t xml:space="preserve">3 premios y reconocimientos obtenidos </t>
  </si>
  <si>
    <t xml:space="preserve">Apoyo e involucramiento necesario de los docentes </t>
  </si>
  <si>
    <t xml:space="preserve">Promover en la académica los diferentes eventos y motivar su participación </t>
  </si>
  <si>
    <t>Vicerrectoría Académica</t>
  </si>
  <si>
    <t xml:space="preserve">Proyecto para el reforzamiento de la oferta académica </t>
  </si>
  <si>
    <t xml:space="preserve">Cantidad de nuevos programas creados </t>
  </si>
  <si>
    <t>Realizar análisis de mercado para conocer las nuevas tendencias de capacitación en respuesta a las necesites del mercado.</t>
  </si>
  <si>
    <t xml:space="preserve">Aumento de la innovación en la oferta académica en un 20% </t>
  </si>
  <si>
    <t xml:space="preserve">Integración de los encargados </t>
  </si>
  <si>
    <t xml:space="preserve">Motivar la innovación e integración de los encargados </t>
  </si>
  <si>
    <t>Crear nuevas carreras en áreas relacionadas a la tecnología</t>
  </si>
  <si>
    <t xml:space="preserve">Número de carreras creadas </t>
  </si>
  <si>
    <t xml:space="preserve">Presentar dos nuevas carreras en las áreas de: Software y Redes de la Información </t>
  </si>
  <si>
    <t xml:space="preserve">2 nuevas carreras </t>
  </si>
  <si>
    <t xml:space="preserve">Idear la propuesta de las nuevas carreras de acuerdo de acuerdo a la factibilidad </t>
  </si>
  <si>
    <t xml:space="preserve">Hacer un buen análisis de factibilidad de las carreras que garantice su éxito en el mercado </t>
  </si>
  <si>
    <t xml:space="preserve">Elaborar propuesta para medir la rentabilidad de los centros </t>
  </si>
  <si>
    <t xml:space="preserve">Identificar necesidades del mercado insatisfechas, en áreas de la tecnología para crear capacitaciones que den respuesta. </t>
  </si>
  <si>
    <t>1 propuesta realizada</t>
  </si>
  <si>
    <t xml:space="preserve">Aprobación de la propuesta realizada </t>
  </si>
  <si>
    <t xml:space="preserve">Presentar la propuesta y aprobada por cada centro </t>
  </si>
  <si>
    <t xml:space="preserve">Vicerrectoría Académica - Dpto. Admisiones </t>
  </si>
  <si>
    <t xml:space="preserve">Aumento de la matricula en educación superior </t>
  </si>
  <si>
    <t xml:space="preserve">Cantidad de nuevos inscritos </t>
  </si>
  <si>
    <t xml:space="preserve">Gestionr la inscripción de 1000 nuevos estudiantes inscritos en educación superior </t>
  </si>
  <si>
    <t xml:space="preserve">1000 nuevos estudiantes inscritos </t>
  </si>
  <si>
    <t xml:space="preserve">Motivación de jóvenes prospectos </t>
  </si>
  <si>
    <t xml:space="preserve">Máximizar la cantidad de estrategias y recursos para lograr nuevos inscritos </t>
  </si>
  <si>
    <t xml:space="preserve">Realizar un plan de seguimiento para el cumplimiento del 80% de la productividad docente. </t>
  </si>
  <si>
    <t>% del cumplimiento de productividad docente</t>
  </si>
  <si>
    <t>Seguimiento al cumplimiento del plan de productividad docente</t>
  </si>
  <si>
    <t xml:space="preserve">80 % productividad docente </t>
  </si>
  <si>
    <t xml:space="preserve">Involucramiento de los encargados de centros en la asignación de la carga horaria según el porcentaje </t>
  </si>
  <si>
    <t xml:space="preserve">Comunicar y dar seguimiento al cumplimiento del porcentaje de productividad docente </t>
  </si>
  <si>
    <t xml:space="preserve">Hacer reporte de espacios y calendarizar para optimizar su ocupación </t>
  </si>
  <si>
    <t xml:space="preserve">% de ocupación de espacios </t>
  </si>
  <si>
    <t xml:space="preserve">Coordinar con los encargados el reporte cuatrimestral de la ocupación de los espacios </t>
  </si>
  <si>
    <t xml:space="preserve">enero- abril- junio- octubre </t>
  </si>
  <si>
    <t xml:space="preserve">80% de los espacios </t>
  </si>
  <si>
    <t xml:space="preserve">Involucramiento de los encargados de centros en la distribución de los espacios según el porcentaje. </t>
  </si>
  <si>
    <t xml:space="preserve">Seguimiento oportuno para el debido cumplimiento de la política </t>
  </si>
  <si>
    <t xml:space="preserve">Realizar análisis de la oferta proyectada con relación a los gastos generados </t>
  </si>
  <si>
    <t xml:space="preserve">% Rentabilidad </t>
  </si>
  <si>
    <t xml:space="preserve">Definir una política de Quorum orientada a la rentabilidad en educación superior </t>
  </si>
  <si>
    <t xml:space="preserve">1 política definida </t>
  </si>
  <si>
    <t xml:space="preserve">Cumplimiento de los Encargados de Centros de la política de Quorum </t>
  </si>
  <si>
    <t>Gestionar acuerdos con universidades internacionales que favorezca el intercambio de estudiantes y docentes</t>
  </si>
  <si>
    <t>Número de acuerdos firmados</t>
  </si>
  <si>
    <t>Hacer levantamiento de información para identificar las universidades internacionales con las que podemos hacer acuerdos.</t>
  </si>
  <si>
    <t>Enero - diciembre 2017</t>
  </si>
  <si>
    <t xml:space="preserve">2 nuevos acuerdos </t>
  </si>
  <si>
    <t xml:space="preserve">Disponibilidad de las universidades </t>
  </si>
  <si>
    <t>Establecer acuerdo con las universidades ganar ganar</t>
  </si>
  <si>
    <t xml:space="preserve">Denir las políticas internas y externas para el intercambio académico con universidades internacionales </t>
  </si>
  <si>
    <t>Cantidad de documento aprobado</t>
  </si>
  <si>
    <t>Elaborar el Reglamento de Movilidad Académica</t>
  </si>
  <si>
    <t xml:space="preserve">1 reglamento aprobado </t>
  </si>
  <si>
    <t>Motivación del personal académico para participar en los programas</t>
  </si>
  <si>
    <t xml:space="preserve">Motivar y reglamentar la movilidad académica en la institución </t>
  </si>
  <si>
    <t xml:space="preserve">Número de estudiantes y docentes participantes </t>
  </si>
  <si>
    <t xml:space="preserve">Crear un programa de intercambio estudiantil y docente con universidades internacionales </t>
  </si>
  <si>
    <t xml:space="preserve">10 estudiantes y 2 docentes </t>
  </si>
  <si>
    <t xml:space="preserve">Falta de interés de los estudiantes </t>
  </si>
  <si>
    <t xml:space="preserve">Crear planes atractivos para los estudiantes y maestros que favorezcan el desarrollo académico </t>
  </si>
  <si>
    <t xml:space="preserve">Realizar plan de capacitación para los docentes </t>
  </si>
  <si>
    <t xml:space="preserve">Número de docentes capacitados y certificados </t>
  </si>
  <si>
    <t xml:space="preserve">Realizar un plan de actualización dirigido a los docentes, gestionando programas de formación en universidades nacionales e internacionales </t>
  </si>
  <si>
    <t>mayo</t>
  </si>
  <si>
    <t xml:space="preserve">1 plan realizado </t>
  </si>
  <si>
    <t xml:space="preserve">Falta de presupuesto para la ejecusión del plan </t>
  </si>
  <si>
    <t>Hacer solicitudes con tiempo</t>
  </si>
  <si>
    <t xml:space="preserve">Proyecto para la internacionalización del ITLA </t>
  </si>
  <si>
    <t xml:space="preserve">% impacto del plan de comunicación internacional en el posicionamiento </t>
  </si>
  <si>
    <t xml:space="preserve">Identificar países idóneos para el establecimiento de oficinas ITLA </t>
  </si>
  <si>
    <t xml:space="preserve">% impacto en el posicionamiento </t>
  </si>
  <si>
    <t xml:space="preserve">Cumplimiento de las normativas nacionales e internacionales para la internacionalización de la Educación superior </t>
  </si>
  <si>
    <t xml:space="preserve">Asegurar el cumplimento de las normativas nacionales para la internacionalización de las universidades. </t>
  </si>
  <si>
    <t>2.3.1</t>
  </si>
  <si>
    <t>TIC's</t>
  </si>
  <si>
    <t>Actualizar  y adquisición de nuevos equipos y software del área académica</t>
  </si>
  <si>
    <t>Cantidad de equipos identificados</t>
  </si>
  <si>
    <t>Levantamiento necesidad de equipos y software y establecer prioridad de compras</t>
  </si>
  <si>
    <t>Prioridades establecida</t>
  </si>
  <si>
    <t>No tener el requerimiento exacto de las necesidades de cada centro</t>
  </si>
  <si>
    <t>Junto con los encargados de centro y profesores hacer el levantamiento lo mas especifico posible.</t>
  </si>
  <si>
    <t>Depende de los requerimientos que tenga cada encargado de centro para sus aulas, los de multimedia pueden pedir Imac, los de mecatrónica con mas tarjeta de video para los software, los de redes con mas memoria para virtualizar.</t>
  </si>
  <si>
    <t>Cantidad de equipos informáticos adquiridos/ cantidad de equipos identificados</t>
  </si>
  <si>
    <t>Hacer solicitudes de compras de los equipos y software (Etapa 1)</t>
  </si>
  <si>
    <t>No poder lanzar todas las necesidades en una sola licitación</t>
  </si>
  <si>
    <t>Dividirlo en sub etapas</t>
  </si>
  <si>
    <t>Hacer orden de compras de los equipos y software (Etapa 2)</t>
  </si>
  <si>
    <t>No tener presupuesto para continuar haciendo las compras</t>
  </si>
  <si>
    <t>Hacer orden de compras de los equipos y software (Etapa 3)</t>
  </si>
  <si>
    <t>Actualizar equipos informáticos en el área administrativa</t>
  </si>
  <si>
    <t xml:space="preserve">No tener el requerimiento exacto de las necesidades administrativas </t>
  </si>
  <si>
    <t>No tener presupuesto para continuar haciendo las compras. Que aumente el numero de empleados</t>
  </si>
  <si>
    <t>Hacer solicitudes de compras de los equipos y software (Etapa 2)</t>
  </si>
  <si>
    <t>Para administrativos tenemos cerca de 115 (itla, caleta) podemos comprar el mismo modelo de computadoras excepto software Factory y el content Factory</t>
  </si>
  <si>
    <t>Plataforma Digital</t>
  </si>
  <si>
    <t>satisfacción del cliente con relación al internet</t>
  </si>
  <si>
    <t>Solicitar a traves de compras el aumento del ancho de banda del servicio de internet</t>
  </si>
  <si>
    <t>Que la ley no nos permita hacer un update al contrato existente</t>
  </si>
  <si>
    <t>Esperar a que se venza el próximo contrato de proveedores de internet</t>
  </si>
  <si>
    <t>Mediante el proyecto Plataformas Digital, mejorar la infraestructura tecnológica (data center, IDF, cableado) para poder obtar por la Certificación Tier 1</t>
  </si>
  <si>
    <t>Equipos actualizados</t>
  </si>
  <si>
    <t>Actualizar los equipos de IDF, Data Center, central telefónica y hardware</t>
  </si>
  <si>
    <t>No encontrar en el país una empresa que nos certifique. No tener presupuesto para completar la reestructuración</t>
  </si>
  <si>
    <t>Hacer un proceso de compras con un ente internacional</t>
  </si>
  <si>
    <t>Solicitar 120MB de banda ancha (internet). Ampliar cobertura de internet (Wireless) en el campus</t>
  </si>
  <si>
    <t>Según el levantamiento hace un monto muy elevado, aunque debería contemplarse,</t>
  </si>
  <si>
    <t>Actualizacion del Data Center e IDF</t>
  </si>
  <si>
    <t>Hacer orden de compras para adquirir equipos Access Point externos. Hacer distribución por aulas conectadas por fibras a cada IDF.</t>
  </si>
  <si>
    <t>Solicitar pasantes para hacer el trabajo</t>
  </si>
  <si>
    <t xml:space="preserve">Servicios Generales </t>
  </si>
  <si>
    <t>Restructuración de Área de Bookshop</t>
  </si>
  <si>
    <t>Aumentar el nivel de satisfacción de los servicios generales.</t>
  </si>
  <si>
    <t>Adquisición de Equipos de Impresión y Copiado</t>
  </si>
  <si>
    <t>Contar con los equipos necesarios para el buen funcionamiento del centro.</t>
  </si>
  <si>
    <t xml:space="preserve">No contar con una participación en el proceso de compra </t>
  </si>
  <si>
    <t>Garantizar que la selección de estos equipos estén disponibles en mercado</t>
  </si>
  <si>
    <t xml:space="preserve">Concluido </t>
  </si>
  <si>
    <t>Adquisición de Materiales disponible para la venta,  de acuerdo a las diferentes carreras.</t>
  </si>
  <si>
    <t>Garantizar la disponibilidad de materiales requeridos por los usuarios.</t>
  </si>
  <si>
    <t xml:space="preserve">Elaboración de  presupuesto alcanzable. </t>
  </si>
  <si>
    <t>Fase de levantamiento con encargados de centros. Se ha enviado dos correos solicitando esta información, sólo el area de lisbeth ha respondido sobre sus necesidades.</t>
  </si>
  <si>
    <t>Capacitación del Personal</t>
  </si>
  <si>
    <t>Personal capacitado que permita brindar un mejor servicio.</t>
  </si>
  <si>
    <t xml:space="preserve">No contar con el presupuesto </t>
  </si>
  <si>
    <t>Involucramiento del departamento de RRHH</t>
  </si>
  <si>
    <t>El personal actual recibió capacitación por la empresa Xerox. Se espera la entrada al area de un nuevo personal con experiencia (ya evaliado por RHH).</t>
  </si>
  <si>
    <t>Restructuración del Servicio de Transporte</t>
  </si>
  <si>
    <t>Aumentar el nivel de satisfacción del servicio de transporte</t>
  </si>
  <si>
    <t xml:space="preserve">Alquiler de dos (2) nuevos autobuses </t>
  </si>
  <si>
    <t>Garantizar un Servicio Confortables y Seguro a nuestros estudiantes y personal docente y administrativo</t>
  </si>
  <si>
    <t>Limitación de presupuesto</t>
  </si>
  <si>
    <t xml:space="preserve">Convenio con otras instituciones </t>
  </si>
  <si>
    <t>Eleboracion y Presentación de proyecto de Automatización del Sistema venta de tickets de transporte a través de un equipo autoservicio</t>
  </si>
  <si>
    <t>Contar con un sistema aumoatizado para las ventas de tickets del servicio de transporte</t>
  </si>
  <si>
    <t>Convenio</t>
  </si>
  <si>
    <t>Fase de evaluación de proyectos. Actualmente se espera la presentación de presupuesto del proyecto planteado por el comité de estudiantes.</t>
  </si>
  <si>
    <t xml:space="preserve">Transporte exclusivo para personal docente y administrativo </t>
  </si>
  <si>
    <t xml:space="preserve">Implementación Sistema por software Mantenimiento General </t>
  </si>
  <si>
    <t xml:space="preserve">Garantizar Mantener a tiempo los mantenimientos preventivos a los equipos de la institución </t>
  </si>
  <si>
    <t xml:space="preserve">Capitación a Personal ejecutor </t>
  </si>
  <si>
    <t>Garantizar una infraestructura adecuada a la demanda de nuestros clientes</t>
  </si>
  <si>
    <t>Personal limitado por cumulo de proyectos</t>
  </si>
  <si>
    <t>Contratación de personal</t>
  </si>
  <si>
    <t>Fase de levantamiento de data. Se trabaja con un nuevo lineamiento. Se contacta empresa que venden este tipo de software para agendar presentación del software que se adapte a nuestra necesitades.</t>
  </si>
  <si>
    <t>Adecuación General  a la Infraestructura</t>
  </si>
  <si>
    <t>% de Impermeabilización de los edificios</t>
  </si>
  <si>
    <t>Impermeabilizacion de techo a edificios</t>
  </si>
  <si>
    <t xml:space="preserve">2 edificios impermeabilizados </t>
  </si>
  <si>
    <t xml:space="preserve">Gestión de aumento presupuestario </t>
  </si>
  <si>
    <t>En proceso de adjudicación.</t>
  </si>
  <si>
    <t>%  de aulas y laboratorios acondicionados</t>
  </si>
  <si>
    <t>Restablecimiento de aulas y laboratorios</t>
  </si>
  <si>
    <t>La adecuación de espacios en aulas y laboratorios se trabaja de manera constante y se cumple la meta en su totallidad al final del año.</t>
  </si>
  <si>
    <t>Número de baños remodelados</t>
  </si>
  <si>
    <t xml:space="preserve">Remodelación de Baños </t>
  </si>
  <si>
    <t xml:space="preserve">4 baños remodelados </t>
  </si>
  <si>
    <t xml:space="preserve">Se espera aprobación de proyecto de ampliación (inversión pública) </t>
  </si>
  <si>
    <t>Equipo de climatización edif. 3</t>
  </si>
  <si>
    <t>En espera de aprobación por presidencia. Solicitud entregada al Dpto de compras.</t>
  </si>
  <si>
    <t xml:space="preserve">UPS para dos (2) Edificios </t>
  </si>
  <si>
    <t>Garantizar continuidad de energia electrica en los edificios</t>
  </si>
  <si>
    <t>Sólo se adquirió el del edificio I, el siguiente no fue aprobado, pasará a ota fase.</t>
  </si>
  <si>
    <t xml:space="preserve"> Sustitución de mobiliario por deterioro para Aulas y Laboratorios </t>
  </si>
  <si>
    <t>Se espera entrega por proveedor adjudicado, fecha programada 15 de julio 2017.</t>
  </si>
  <si>
    <t>Restructuración general energética  (continuidad de negocio)</t>
  </si>
  <si>
    <t>Se trabaja con un nuevo lineamiento en sentido general de la continuidad del negocio, se remplateo para incluirlo en pacc 2018.</t>
  </si>
  <si>
    <t xml:space="preserve">Iluminación General exterior </t>
  </si>
  <si>
    <t>Restructuración Área de Mantenimiento</t>
  </si>
  <si>
    <t>Aumentar la capacidad del equipo de mantenimeinto para reparaciones en sentido general.</t>
  </si>
  <si>
    <t>Creación de área de taller</t>
  </si>
  <si>
    <t>Garantizar un espacio idóneo para el trabajo de las tareas diarias</t>
  </si>
  <si>
    <t>Se espera aprobación  del proyecto de ampliacion (inversión publica) para contar con el espacio.</t>
  </si>
  <si>
    <t xml:space="preserve">Ampliación Almacén General </t>
  </si>
  <si>
    <t>Aumentar el control de los materiales de la institución.</t>
  </si>
  <si>
    <t xml:space="preserve">Construcción de área a corde a las necesidades existentes </t>
  </si>
  <si>
    <t>Garantizar el control y buen estado de los materiales.</t>
  </si>
  <si>
    <t>Se adecuó un espacio para los fines.</t>
  </si>
  <si>
    <t>Restructuración logística de Mensajería</t>
  </si>
  <si>
    <t>Aumentar la eficiencia  en el servicio de mensajeria</t>
  </si>
  <si>
    <t xml:space="preserve">Implementación de sistema de recepción y entrega de correspondencia </t>
  </si>
  <si>
    <t xml:space="preserve">Garantizar la seguridad del traslado de documentos </t>
  </si>
  <si>
    <t>Ninguno</t>
  </si>
  <si>
    <t xml:space="preserve">Se implemento mejorar en el registro y manejo de documentos </t>
  </si>
  <si>
    <t>Software Factory</t>
  </si>
  <si>
    <t>Desarrollar ORBI 3.0</t>
  </si>
  <si>
    <t>Nivel de cumplimiento del sistema para fines de certificación</t>
  </si>
  <si>
    <t>Generar análisis del sistema certificable</t>
  </si>
  <si>
    <t>4/30/17</t>
  </si>
  <si>
    <t>Tener un buen analisis del sistema</t>
  </si>
  <si>
    <t>Transmisión erronea de los requerimientos</t>
  </si>
  <si>
    <t>Mantener constante acercamiento con las personas solicitanes para validar que los requerimientos son los correctos</t>
  </si>
  <si>
    <t>% de funcionalidad</t>
  </si>
  <si>
    <t>Codificar las funcionalidades.</t>
  </si>
  <si>
    <t>9/25/2017</t>
  </si>
  <si>
    <t>Obtener un software mas eficiente</t>
  </si>
  <si>
    <t>Dificultad de entendimiento del analisis entregado a los desarrolladores</t>
  </si>
  <si>
    <t>Dar seguimiento los analistas y desarrolladores para que el analisis salga bien detallado y entendible</t>
  </si>
  <si>
    <t>Realizar pruebas de las funcionalidades.</t>
  </si>
  <si>
    <t>9/30/2017</t>
  </si>
  <si>
    <t>Software validado</t>
  </si>
  <si>
    <t>Código no finalizado a tiempo</t>
  </si>
  <si>
    <t>Mantener verificaciones constantes de lo códigicado</t>
  </si>
  <si>
    <t>% cumplimiento de requerimientos para la ISO 12207</t>
  </si>
  <si>
    <t>Validar que esta versión cumple con la norma ISO 12207.</t>
  </si>
  <si>
    <t>Software certificable</t>
  </si>
  <si>
    <t>Desarrollo no estandarizados</t>
  </si>
  <si>
    <t>Mejorar nuestro servidor</t>
  </si>
  <si>
    <t>% de satisfacción de los estudiantes</t>
  </si>
  <si>
    <t>Hacer solicitud de compra para el servidor de ORBI</t>
  </si>
  <si>
    <t>Solicitud realizada</t>
  </si>
  <si>
    <t>Que el ruburo no esté disponible</t>
  </si>
  <si>
    <t>Mantener comunicación constante con compras</t>
  </si>
  <si>
    <t>Recibir nuevo servidor</t>
  </si>
  <si>
    <t>6/20/17</t>
  </si>
  <si>
    <t>Servidor recibido</t>
  </si>
  <si>
    <t>Entrega tardía del proveedor</t>
  </si>
  <si>
    <t>Dar seguimiento al proveedor del servicio requerido</t>
  </si>
  <si>
    <t>Certificación ITIL</t>
  </si>
  <si>
    <t>Numero de empleados formados</t>
  </si>
  <si>
    <t>Hacer solicitud de capacitación</t>
  </si>
  <si>
    <t>Solicitud aprobada</t>
  </si>
  <si>
    <t>Capacitación de empleados</t>
  </si>
  <si>
    <t>4/20/2017</t>
  </si>
  <si>
    <t>Empleados capacitados</t>
  </si>
  <si>
    <t>No disponibilidad del docente</t>
  </si>
  <si>
    <t>Dar seguimiento a la insitución que brindará la capacitación</t>
  </si>
  <si>
    <t>Toma de exámen de certificación ITIL</t>
  </si>
  <si>
    <t>5/21/2017</t>
  </si>
  <si>
    <t>Empleados certificados</t>
  </si>
  <si>
    <t>Inseguridad de los empleados para tomar el exámen</t>
  </si>
  <si>
    <t>Dar apoyo a los empleados que tomarán la capacitación</t>
  </si>
  <si>
    <t>Resultados de la encuesta de satisfacción del dpto.</t>
  </si>
  <si>
    <t>Uso de métodología ITIL</t>
  </si>
  <si>
    <t>6/15/2017</t>
  </si>
  <si>
    <t>Mejorar del servicio en un 85%</t>
  </si>
  <si>
    <t>Reprobación de los empleados en el exámen</t>
  </si>
  <si>
    <t>Dar seguimiento en la capacitación de los empleados</t>
  </si>
  <si>
    <t>Reestructuración de procesos</t>
  </si>
  <si>
    <t xml:space="preserve">% de procesos rediseñados </t>
  </si>
  <si>
    <t>Analizar los procesos actuales y los deseados</t>
  </si>
  <si>
    <t>2/21/2017</t>
  </si>
  <si>
    <t>Procesos normalizados y estandarizados</t>
  </si>
  <si>
    <t>Poco acceso a información</t>
  </si>
  <si>
    <t>Investigar con tiempo y buscar diferentes fuentes de datos</t>
  </si>
  <si>
    <t>Realizar cambios en los procesos</t>
  </si>
  <si>
    <t>Falta de disponibilidad de los entes involucrados en el tema</t>
  </si>
  <si>
    <t>Iniciar el proceso con tiempo y realizar la solicitud de los cambios temprano</t>
  </si>
  <si>
    <t>Uso de nuevos procesos</t>
  </si>
  <si>
    <t>3/13/2017</t>
  </si>
  <si>
    <t>Departamento trabajando con estándares de calidad</t>
  </si>
  <si>
    <t>No finalización de los cambios en los procesos</t>
  </si>
  <si>
    <t>Dar seguimiento continuo a los cambios solicitados.</t>
  </si>
  <si>
    <t>Seguridad</t>
  </si>
  <si>
    <t>Garantizar la integridad física de nuestros estudiantes.</t>
  </si>
  <si>
    <t>Hojas de control de entrada</t>
  </si>
  <si>
    <t>Control de acceso puerta principal</t>
  </si>
  <si>
    <t xml:space="preserve">Diario </t>
  </si>
  <si>
    <t>Identificar todas las personas que ingresa a la institución.</t>
  </si>
  <si>
    <t xml:space="preserve">Que el monitor de la puerta no este pendiente de las personas que pasen por la puerta  y entre sin autorización y la seguridad no tenga conocimiento de su presencia en la institución. </t>
  </si>
  <si>
    <t xml:space="preserve">Monitoreo por cámaras de seguridad, vigilancia personal de seguridad </t>
  </si>
  <si>
    <t>Hojas de registro de aulas y encuesta de satisfacción.</t>
  </si>
  <si>
    <t>Monitoreo de los edificios por un  seguridad</t>
  </si>
  <si>
    <t>Mantener los edificios en orden y brindar apoyo a los estudiantes y profesores.</t>
  </si>
  <si>
    <t>Es posible que el monitor este en otro lugar y no en el edificio lo que puede provocar que una persona entre en áreas no autorizadas.</t>
  </si>
  <si>
    <t>Mantener las aulas cerradas y brindar apoyo desde el monitoreo.  Garantizar el  control de llaves que nadie puede entrar en las aulas sin el debido proceso.</t>
  </si>
  <si>
    <t>Encuesta cada 6 meses.</t>
  </si>
  <si>
    <t>Apoyo  al momento de abordar el Transporte</t>
  </si>
  <si>
    <t xml:space="preserve">Garantizar el orden al abordar el autobús </t>
  </si>
  <si>
    <t xml:space="preserve">Cuando el monitor no llega a la fila los estudiantes toman lugares que no le corresponde y suben desordenadamente. </t>
  </si>
  <si>
    <t>El chofer apoya a la hora de los estudiantes abordar el transporte</t>
  </si>
  <si>
    <t>Crear un documento por numero de casos resuelto por el monitoreo y utilizarlo como indicador.</t>
  </si>
  <si>
    <t>Monitoreo por medios de cámaras de seguridad</t>
  </si>
  <si>
    <t>Dar repuesta en caso de novedad por perdida o cualquier situación.</t>
  </si>
  <si>
    <t>El monitoreo permite dar respuesta en caso de perdida o cualquier tipo de situación que se presente, cuando las cámaras de seguridad no funcionan mantenemos las guardia de los monitores mas activa y todas las áreas aseguradas.</t>
  </si>
  <si>
    <t>Incrementar las rondas de seguridad física (monitor)</t>
  </si>
  <si>
    <t>Hojas de control de llaves</t>
  </si>
  <si>
    <t>Control de aulas por medio de formulario de entrega de llaves</t>
  </si>
  <si>
    <t>Mantener las aulas asegurada y guardar la integridad de los equipos.</t>
  </si>
  <si>
    <t>El control de aulas no permite tener control de cada unas de las aulas.</t>
  </si>
  <si>
    <t>Apoyo por los equipos de monitoreo de cámaras de seguridad</t>
  </si>
  <si>
    <t>Vicerrectoria Administrativa</t>
  </si>
  <si>
    <t>Factiblidad financiera de las alianzas y/o convenios</t>
  </si>
  <si>
    <t>Numero de alianzas validadas / Numero de alianzas propuestas</t>
  </si>
  <si>
    <t xml:space="preserve">Trabajar la factiblidad financiera de las alianzas, elaborar un análisis costo-beneficio </t>
  </si>
  <si>
    <t>Analisis  de costo - beneficio realizado</t>
  </si>
  <si>
    <t>no contar con la información suficiente y oportuna para realizar el análisis</t>
  </si>
  <si>
    <t>crear una plantilla con la información necesaria para ser llenado por la unidad requiriente</t>
  </si>
  <si>
    <t>Respetar los tiempos</t>
  </si>
  <si>
    <t>Actualizar politicas institucionales</t>
  </si>
  <si>
    <t>Numeros de nuevas politicas definidas</t>
  </si>
  <si>
    <t>Actualizacion de las politicas que definen los procedimientos que establezcan las acciones a tomar y los lineamientos a seguir en cada proyecto apegados a las leyes y regulaciones estatales</t>
  </si>
  <si>
    <t>diciembre</t>
  </si>
  <si>
    <t>Politica institucional actualizada (100%)</t>
  </si>
  <si>
    <t>No contar con un procedimiento interno que sirva de herramienta para la toma de decisiones</t>
  </si>
  <si>
    <t>Tener un procedimiento acorde a los requirimientos y que sea de conocimiento general</t>
  </si>
  <si>
    <t>Fortalecimiento de los procesos administrativos.</t>
  </si>
  <si>
    <t>Disminucion de numero de quejas</t>
  </si>
  <si>
    <t>Asegurar el logro de la correcta planificación y función administrativa, establecer políticas internas acorde a las necesidades, justas y equitativas y velar por su cumplimiento</t>
  </si>
  <si>
    <t>todo el año</t>
  </si>
  <si>
    <t>Obtener un 85% en la escuesta de satisfaccion de los procesos administrativos</t>
  </si>
  <si>
    <t>Insatisfación de los clientes</t>
  </si>
  <si>
    <t>Velar por el fiel cumpliemiento de las politicas y las mejoras continuas</t>
  </si>
  <si>
    <t>Análisis de los procesos financieros.</t>
  </si>
  <si>
    <t>Numero de procesos reestructurados / Numeros de procesos existentes</t>
  </si>
  <si>
    <t xml:space="preserve">Revisar todos los procedimientos que los diferentes departamentos administrativos y con cada ejecutor readecuarlos acorde a las leyes y procedimientos vigentes, crear los procedimientos nuevos, acorde a las nuevas necesidades que se presentan </t>
  </si>
  <si>
    <t>Desconocimiento de los procesos, incumplimiento de alguna normativa</t>
  </si>
  <si>
    <t>Controlarlo atraves del departamento de calidad, para que sea de conocimiento de todos, interno y externo.</t>
  </si>
  <si>
    <t>Actualización de precios</t>
  </si>
  <si>
    <t>% Rentabilidad</t>
  </si>
  <si>
    <t>Analisis costo-beneficio de las nuevas ofertas académicas</t>
  </si>
  <si>
    <t>Hacer un análisis de los precios existentes y readecuarlos  conforme al mercado y la calidad</t>
  </si>
  <si>
    <t>Estar fuera del mercado en cuanto a precios, No tener rentabilidad</t>
  </si>
  <si>
    <t>hacer los analisis de lugar en tiempo oportuno y comunicarlos de modo que pueda ser aplicado para la fecha deseada</t>
  </si>
  <si>
    <t>Numero de acuerdos validados / Numero de acuerdos propuestos</t>
  </si>
  <si>
    <t>Analisis costo-beneficio de cada convenio</t>
  </si>
  <si>
    <t>Mejoras en el servicio de transporte</t>
  </si>
  <si>
    <t>Número de estudiantes inscritos y no. de empleados laborando</t>
  </si>
  <si>
    <t>Analisis de las cantidades de estudiantes por rutas, de los horarios, y diferentes paradas</t>
  </si>
  <si>
    <t>contar con el número exacto de usarios con anticipación, así como la cantidad de usuarios por ruta</t>
  </si>
  <si>
    <t>se solicitaron dos guaguas adicionales</t>
  </si>
  <si>
    <t>Mejoras en el servicio de fotocopiado</t>
  </si>
  <si>
    <t>Número de estudiantes a ofrecerles el servicio</t>
  </si>
  <si>
    <t>Analisis de cantidad de estudiantes que requieren el servicio, componentes requeridos</t>
  </si>
  <si>
    <t>no tener los medios para poder ofrecer el servicio</t>
  </si>
  <si>
    <t xml:space="preserve">ya fueron solicitados dos fotocopiadoras </t>
  </si>
  <si>
    <t>Velar por el cumplimiento de la politica de quorum.</t>
  </si>
  <si>
    <t xml:space="preserve">Quorum por curso </t>
  </si>
  <si>
    <t>Verificar el cumplimiento del Quorum, velar por el cumplimiento del politica</t>
  </si>
  <si>
    <t>trimestral y cuatrimestral</t>
  </si>
  <si>
    <t>baja rentabiliad por estar por debajo del quorum minimo esperado</t>
  </si>
  <si>
    <t>Hacer el análisis tan pronto terminan las inscripciones, correr el procesos bajas, hacer revisión de aulas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</si>
</sst>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mmm\-yy;@"/>
    <numFmt numFmtId="165" formatCode="[$-409]dd\-mmm\-yy;@"/>
    <numFmt numFmtId="166" formatCode="[$-1C0A]0.00%"/>
    <numFmt numFmtId="167" formatCode="[$-409]d\-mmm\-yy;@"/>
    <numFmt numFmtId="168" formatCode="_(* #,##0_);_(* \(#,##0\);_(* &quot;-&quot;??_);_(@_)"/>
  </numFmts>
  <fonts count="65"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rebuchet MS"/>
      <family val="2"/>
    </font>
    <font>
      <sz val="11"/>
      <name val="Times New Roman"/>
      <family val="1"/>
    </font>
    <font>
      <b/>
      <sz val="40"/>
      <name val="Calibri"/>
      <family val="2"/>
      <scheme val="minor"/>
    </font>
    <font>
      <sz val="11"/>
      <name val="Calibri"/>
      <family val="2"/>
      <scheme val="minor"/>
    </font>
    <font>
      <b/>
      <sz val="30"/>
      <name val="Calibri"/>
      <family val="2"/>
      <scheme val="minor"/>
    </font>
    <font>
      <b/>
      <sz val="26"/>
      <name val="Calibri"/>
      <family val="2"/>
      <scheme val="minor"/>
    </font>
    <font>
      <b/>
      <sz val="11"/>
      <color theme="1"/>
      <name val="Calibri"/>
      <family val="2"/>
      <scheme val="minor"/>
    </font>
    <font>
      <b/>
      <sz val="11"/>
      <name val="Calibri"/>
      <family val="2"/>
      <scheme val="minor"/>
    </font>
    <font>
      <sz val="10"/>
      <name val="Arial"/>
      <family val="2"/>
    </font>
    <font>
      <sz val="10"/>
      <color rgb="FF000000"/>
      <name val="Calibri"/>
      <family val="2"/>
    </font>
    <font>
      <sz val="10"/>
      <color theme="1"/>
      <name val="Calibri"/>
      <family val="2"/>
    </font>
    <font>
      <b/>
      <sz val="10"/>
      <color theme="1"/>
      <name val="Calibri"/>
      <family val="2"/>
    </font>
    <font>
      <b/>
      <sz val="45"/>
      <name val="Calibri"/>
      <family val="2"/>
      <scheme val="minor"/>
    </font>
    <font>
      <b/>
      <sz val="12"/>
      <name val="Calibri"/>
      <family val="2"/>
      <scheme val="minor"/>
    </font>
    <font>
      <sz val="11"/>
      <color theme="1"/>
      <name val="Calibri"/>
      <family val="2"/>
    </font>
    <font>
      <b/>
      <sz val="11"/>
      <name val="Calibri"/>
      <family val="2"/>
    </font>
    <font>
      <sz val="11"/>
      <color rgb="FF000000"/>
      <name val="Calibri"/>
      <family val="2"/>
      <scheme val="minor"/>
    </font>
    <font>
      <b/>
      <sz val="11"/>
      <color rgb="FF000000"/>
      <name val="Calibri"/>
      <family val="2"/>
    </font>
    <font>
      <b/>
      <sz val="36"/>
      <name val="Calibri"/>
      <family val="2"/>
      <scheme val="minor"/>
    </font>
    <font>
      <b/>
      <i/>
      <sz val="20"/>
      <color theme="1"/>
      <name val="Calibri"/>
      <family val="2"/>
    </font>
    <font>
      <sz val="9"/>
      <color indexed="81"/>
      <name val="Tahoma"/>
      <family val="2"/>
    </font>
    <font>
      <b/>
      <sz val="9"/>
      <color indexed="81"/>
      <name val="Tahoma"/>
      <family val="2"/>
    </font>
    <font>
      <sz val="11"/>
      <color rgb="FFFF0000"/>
      <name val="Calibri"/>
      <family val="2"/>
      <scheme val="minor"/>
    </font>
    <font>
      <i/>
      <sz val="11"/>
      <color rgb="FF7F7F7F"/>
      <name val="Calibri"/>
      <family val="2"/>
      <scheme val="minor"/>
    </font>
    <font>
      <b/>
      <sz val="40"/>
      <color theme="1"/>
      <name val="Calibri"/>
      <family val="2"/>
      <scheme val="minor"/>
    </font>
    <font>
      <b/>
      <sz val="36"/>
      <color theme="1"/>
      <name val="Calibri"/>
      <family val="2"/>
      <scheme val="minor"/>
    </font>
    <font>
      <b/>
      <sz val="45"/>
      <color theme="1"/>
      <name val="Calibri"/>
      <family val="2"/>
      <scheme val="minor"/>
    </font>
    <font>
      <b/>
      <sz val="30"/>
      <color theme="1"/>
      <name val="Calibri"/>
      <family val="2"/>
      <scheme val="minor"/>
    </font>
    <font>
      <b/>
      <sz val="26"/>
      <color theme="1"/>
      <name val="Calibri"/>
      <family val="2"/>
      <scheme val="minor"/>
    </font>
    <font>
      <b/>
      <sz val="12"/>
      <color theme="1"/>
      <name val="Calibri"/>
      <family val="2"/>
      <scheme val="minor"/>
    </font>
    <font>
      <sz val="12"/>
      <color theme="1"/>
      <name val="Calibri"/>
      <family val="2"/>
      <scheme val="minor"/>
    </font>
    <font>
      <sz val="11"/>
      <color rgb="FFFF0000"/>
      <name val="Calibri"/>
      <family val="2"/>
    </font>
    <font>
      <sz val="11"/>
      <color rgb="FF000000"/>
      <name val="Calibri"/>
      <family val="2"/>
    </font>
    <font>
      <b/>
      <sz val="9"/>
      <color indexed="81"/>
      <name val="Tahoma"/>
    </font>
    <font>
      <sz val="9"/>
      <color indexed="81"/>
      <name val="Tahoma"/>
    </font>
    <font>
      <sz val="11"/>
      <name val="Calibri"/>
      <family val="2"/>
    </font>
    <font>
      <sz val="11"/>
      <name val="Calibri"/>
      <family val="2"/>
      <charset val="1"/>
    </font>
    <font>
      <sz val="12.1"/>
      <color rgb="FFFF0000"/>
      <name val="Calibri"/>
      <family val="2"/>
    </font>
    <font>
      <b/>
      <sz val="9"/>
      <color indexed="81"/>
      <name val="Tahoma"/>
      <charset val="1"/>
    </font>
    <font>
      <sz val="9"/>
      <color indexed="81"/>
      <name val="Tahoma"/>
      <charset val="1"/>
    </font>
    <font>
      <sz val="10"/>
      <color rgb="FF000000"/>
      <name val="Trebuchet MS"/>
      <family val="2"/>
    </font>
    <font>
      <sz val="11"/>
      <color rgb="FF000000"/>
      <name val="Times New Roman"/>
      <family val="1"/>
    </font>
    <font>
      <sz val="12"/>
      <color theme="1"/>
      <name val="Calibri"/>
      <family val="2"/>
    </font>
    <font>
      <sz val="12"/>
      <name val="Calibri"/>
      <family val="2"/>
    </font>
    <font>
      <sz val="12"/>
      <color rgb="FFFF0000"/>
      <name val="Calibri"/>
      <family val="2"/>
      <scheme val="minor"/>
    </font>
    <font>
      <sz val="12"/>
      <color rgb="FFFF0000"/>
      <name val="Calibri"/>
      <family val="2"/>
    </font>
    <font>
      <sz val="11"/>
      <color indexed="8"/>
      <name val="Calibri"/>
      <family val="2"/>
    </font>
    <font>
      <b/>
      <sz val="8"/>
      <color indexed="81"/>
      <name val="Tahoma"/>
      <family val="2"/>
    </font>
    <font>
      <sz val="8"/>
      <color indexed="81"/>
      <name val="Tahoma"/>
      <family val="2"/>
    </font>
    <font>
      <sz val="12"/>
      <name val="Calibri"/>
      <family val="2"/>
      <scheme val="minor"/>
    </font>
    <font>
      <sz val="12"/>
      <color rgb="FF000000"/>
      <name val="Calibri"/>
      <family val="2"/>
    </font>
    <font>
      <sz val="11"/>
      <color rgb="FFC00000"/>
      <name val="Calibri"/>
      <family val="2"/>
      <scheme val="minor"/>
    </font>
  </fonts>
  <fills count="1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FFFFFF"/>
      </patternFill>
    </fill>
    <fill>
      <patternFill patternType="solid">
        <fgColor rgb="FF00B0F0"/>
        <bgColor rgb="FF00B0F0"/>
      </patternFill>
    </fill>
    <fill>
      <patternFill patternType="solid">
        <fgColor theme="0"/>
        <bgColor rgb="FFFFFFFF"/>
      </patternFill>
    </fill>
    <fill>
      <patternFill patternType="solid">
        <fgColor rgb="FFFFFF00"/>
        <bgColor indexed="64"/>
      </patternFill>
    </fill>
    <fill>
      <patternFill patternType="solid">
        <fgColor rgb="FFFFFFFF"/>
        <bgColor rgb="FFFFFFCC"/>
      </patternFill>
    </fill>
    <fill>
      <patternFill patternType="solid">
        <fgColor theme="0"/>
        <bgColor rgb="FFFFFFCC"/>
      </patternFill>
    </fill>
    <fill>
      <patternFill patternType="solid">
        <fgColor rgb="FF00B0F0"/>
        <bgColor indexed="64"/>
      </patternFill>
    </fill>
    <fill>
      <patternFill patternType="solid">
        <fgColor indexed="9"/>
        <bgColor indexed="26"/>
      </patternFill>
    </fill>
    <fill>
      <patternFill patternType="solid">
        <fgColor theme="5"/>
        <bgColor indexed="64"/>
      </patternFill>
    </fill>
    <fill>
      <patternFill patternType="solid">
        <fgColor rgb="FFFF0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rgb="FF999999"/>
      </right>
      <top style="medium">
        <color rgb="FF999999"/>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23"/>
      </left>
      <right style="medium">
        <color indexed="23"/>
      </right>
      <top/>
      <bottom/>
      <diagonal/>
    </border>
    <border>
      <left/>
      <right/>
      <top style="dashed">
        <color indexed="23"/>
      </top>
      <bottom style="dashed">
        <color indexed="23"/>
      </bottom>
      <diagonal/>
    </border>
    <border>
      <left style="medium">
        <color indexed="23"/>
      </left>
      <right style="medium">
        <color indexed="23"/>
      </right>
      <top style="dashed">
        <color indexed="23"/>
      </top>
      <bottom style="dashed">
        <color indexed="23"/>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5">
    <xf numFmtId="0" fontId="0" fillId="0" borderId="0"/>
    <xf numFmtId="0" fontId="12" fillId="0" borderId="0"/>
    <xf numFmtId="164" fontId="13" fillId="0" borderId="0"/>
    <xf numFmtId="164" fontId="14" fillId="0" borderId="0"/>
    <xf numFmtId="0" fontId="21" fillId="0" borderId="0"/>
    <xf numFmtId="9" fontId="13" fillId="0" borderId="0" applyFill="0" applyBorder="0" applyAlignment="0" applyProtection="0"/>
    <xf numFmtId="0" fontId="22" fillId="0" borderId="0"/>
    <xf numFmtId="43" fontId="27" fillId="0" borderId="0" applyFont="0" applyFill="0" applyBorder="0" applyAlignment="0" applyProtection="0"/>
    <xf numFmtId="9" fontId="27" fillId="0" borderId="0" applyFont="0" applyFill="0" applyBorder="0" applyAlignment="0" applyProtection="0"/>
    <xf numFmtId="0" fontId="36" fillId="0" borderId="0" applyNumberFormat="0" applyFill="0" applyBorder="0" applyAlignment="0" applyProtection="0"/>
    <xf numFmtId="0" fontId="2" fillId="0" borderId="0"/>
    <xf numFmtId="164" fontId="53" fillId="0" borderId="0" applyBorder="0" applyProtection="0"/>
    <xf numFmtId="164" fontId="54" fillId="0" borderId="0" applyBorder="0" applyProtection="0"/>
    <xf numFmtId="0" fontId="59" fillId="0" borderId="0"/>
    <xf numFmtId="0" fontId="1" fillId="0" borderId="0"/>
  </cellStyleXfs>
  <cellXfs count="428">
    <xf numFmtId="0" fontId="0" fillId="0" borderId="0" xfId="0"/>
    <xf numFmtId="0" fontId="12" fillId="0" borderId="0" xfId="0" applyFont="1"/>
    <xf numFmtId="0" fontId="12" fillId="0" borderId="0" xfId="0" applyFont="1" applyAlignment="1">
      <alignment horizontal="center" vertical="center"/>
    </xf>
    <xf numFmtId="9" fontId="20" fillId="3" borderId="1" xfId="4" applyNumberFormat="1" applyFont="1" applyFill="1" applyBorder="1" applyAlignment="1" applyProtection="1">
      <alignment horizontal="center" vertical="center" wrapText="1"/>
      <protection locked="0"/>
    </xf>
    <xf numFmtId="0" fontId="12" fillId="4" borderId="1" xfId="0" applyFont="1" applyFill="1" applyBorder="1"/>
    <xf numFmtId="10" fontId="20" fillId="0" borderId="1" xfId="5" applyNumberFormat="1" applyFont="1" applyFill="1" applyBorder="1" applyAlignment="1" applyProtection="1">
      <alignment horizontal="center" vertical="center" wrapText="1"/>
    </xf>
    <xf numFmtId="10" fontId="19" fillId="4" borderId="1" xfId="0" applyNumberFormat="1" applyFont="1" applyFill="1" applyBorder="1" applyAlignment="1">
      <alignment horizontal="center" vertical="center"/>
    </xf>
    <xf numFmtId="0" fontId="23" fillId="5" borderId="0" xfId="6" applyFont="1" applyFill="1" applyBorder="1"/>
    <xf numFmtId="0" fontId="23" fillId="5" borderId="0" xfId="6" applyFont="1" applyFill="1" applyBorder="1" applyAlignment="1">
      <alignment horizontal="left" vertical="center"/>
    </xf>
    <xf numFmtId="0" fontId="23" fillId="0" borderId="0" xfId="6" applyFont="1" applyAlignment="1"/>
    <xf numFmtId="0" fontId="23" fillId="5" borderId="0" xfId="6" applyFont="1" applyFill="1" applyBorder="1" applyAlignment="1">
      <alignment horizontal="center"/>
    </xf>
    <xf numFmtId="164" fontId="16" fillId="3" borderId="0" xfId="3" applyFont="1" applyFill="1"/>
    <xf numFmtId="164" fontId="17" fillId="3" borderId="0" xfId="3" applyFont="1" applyFill="1" applyBorder="1" applyAlignment="1">
      <alignment horizontal="center" vertical="center"/>
    </xf>
    <xf numFmtId="164" fontId="15" fillId="3" borderId="0" xfId="3" applyFont="1" applyFill="1" applyBorder="1" applyAlignment="1">
      <alignment horizontal="center" vertical="center"/>
    </xf>
    <xf numFmtId="164" fontId="18" fillId="3" borderId="0" xfId="3" applyFont="1" applyFill="1" applyBorder="1" applyAlignment="1">
      <alignment horizontal="center" vertical="center"/>
    </xf>
    <xf numFmtId="164" fontId="18" fillId="3" borderId="0" xfId="3" applyFont="1" applyFill="1" applyBorder="1" applyAlignment="1">
      <alignment horizontal="center" vertical="center" wrapText="1"/>
    </xf>
    <xf numFmtId="0" fontId="12" fillId="3" borderId="0" xfId="0" applyFont="1" applyFill="1"/>
    <xf numFmtId="0" fontId="12" fillId="3" borderId="0" xfId="0" applyFont="1" applyFill="1" applyBorder="1"/>
    <xf numFmtId="0" fontId="26" fillId="2" borderId="1" xfId="1" applyNumberFormat="1" applyFont="1" applyFill="1" applyBorder="1" applyAlignment="1">
      <alignment horizontal="center" vertical="center"/>
    </xf>
    <xf numFmtId="0" fontId="26" fillId="2" borderId="1" xfId="1" applyNumberFormat="1" applyFont="1" applyFill="1" applyBorder="1" applyAlignment="1">
      <alignment horizontal="center" vertical="center" wrapText="1"/>
    </xf>
    <xf numFmtId="164" fontId="18" fillId="3" borderId="0" xfId="3" applyFont="1" applyFill="1" applyBorder="1" applyAlignment="1">
      <alignment horizontal="center" vertical="center" wrapText="1"/>
    </xf>
    <xf numFmtId="164" fontId="18" fillId="3" borderId="0" xfId="3" applyFont="1" applyFill="1" applyBorder="1" applyAlignment="1">
      <alignment horizontal="center" vertical="center"/>
    </xf>
    <xf numFmtId="164" fontId="15" fillId="3" borderId="0" xfId="3" applyFont="1" applyFill="1" applyBorder="1" applyAlignment="1">
      <alignment vertical="center"/>
    </xf>
    <xf numFmtId="0" fontId="12" fillId="3" borderId="0" xfId="0" applyFont="1" applyFill="1" applyAlignment="1">
      <alignment horizontal="center"/>
    </xf>
    <xf numFmtId="0" fontId="12" fillId="0" borderId="0" xfId="0" applyFont="1" applyAlignment="1">
      <alignment horizontal="center"/>
    </xf>
    <xf numFmtId="0" fontId="24" fillId="6" borderId="4" xfId="6" applyFont="1" applyFill="1" applyBorder="1" applyAlignment="1">
      <alignment horizontal="center" vertical="center"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justify" vertical="center" wrapText="1"/>
    </xf>
    <xf numFmtId="0" fontId="29" fillId="3" borderId="1" xfId="0" applyFont="1" applyFill="1" applyBorder="1" applyAlignment="1">
      <alignment vertical="center" wrapText="1"/>
    </xf>
    <xf numFmtId="0" fontId="27" fillId="7" borderId="0" xfId="6" applyFont="1" applyFill="1" applyBorder="1"/>
    <xf numFmtId="0" fontId="27" fillId="7" borderId="1" xfId="0" applyFont="1" applyFill="1" applyBorder="1" applyAlignment="1">
      <alignment vertical="center" wrapText="1"/>
    </xf>
    <xf numFmtId="0" fontId="27" fillId="3" borderId="0" xfId="6" applyFont="1" applyFill="1" applyAlignment="1"/>
    <xf numFmtId="0" fontId="30" fillId="7" borderId="1" xfId="0" applyFont="1" applyFill="1" applyBorder="1" applyAlignment="1">
      <alignment vertical="center" wrapText="1"/>
    </xf>
    <xf numFmtId="0" fontId="27" fillId="3" borderId="1" xfId="0" applyFont="1" applyFill="1" applyBorder="1" applyAlignment="1">
      <alignment vertical="center" wrapText="1"/>
    </xf>
    <xf numFmtId="0" fontId="12" fillId="0" borderId="0" xfId="0" applyFont="1" applyAlignment="1">
      <alignment horizontal="justify" vertical="center" wrapText="1"/>
    </xf>
    <xf numFmtId="9" fontId="12" fillId="4" borderId="1" xfId="0" applyNumberFormat="1" applyFont="1" applyFill="1" applyBorder="1" applyAlignment="1">
      <alignment horizontal="center"/>
    </xf>
    <xf numFmtId="0" fontId="12" fillId="4" borderId="1" xfId="0" applyFont="1" applyFill="1" applyBorder="1" applyAlignment="1">
      <alignment horizontal="center"/>
    </xf>
    <xf numFmtId="1" fontId="20" fillId="0" borderId="1" xfId="2" applyNumberFormat="1" applyFont="1" applyBorder="1" applyAlignment="1" applyProtection="1">
      <alignment horizontal="center" vertical="center" wrapText="1"/>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justify" vertical="center" wrapText="1"/>
      <protection locked="0"/>
    </xf>
    <xf numFmtId="164" fontId="18" fillId="3" borderId="0" xfId="3" applyFont="1" applyFill="1" applyBorder="1" applyAlignment="1">
      <alignment horizontal="center" vertical="center"/>
    </xf>
    <xf numFmtId="4" fontId="19" fillId="4" borderId="1" xfId="0" applyNumberFormat="1" applyFont="1" applyFill="1" applyBorder="1" applyAlignment="1">
      <alignment horizontal="center" vertical="center"/>
    </xf>
    <xf numFmtId="164" fontId="18" fillId="3" borderId="0" xfId="3" applyFont="1" applyFill="1" applyBorder="1" applyAlignment="1">
      <alignment horizontal="center" vertical="center"/>
    </xf>
    <xf numFmtId="0" fontId="10" fillId="0" borderId="1" xfId="0" applyFont="1" applyBorder="1" applyAlignment="1" applyProtection="1">
      <alignment horizontal="justify" vertical="center" wrapText="1"/>
      <protection locked="0"/>
    </xf>
    <xf numFmtId="0" fontId="10" fillId="0" borderId="1" xfId="0" applyFont="1" applyBorder="1" applyAlignment="1" applyProtection="1">
      <alignment horizontal="justify" vertical="center"/>
      <protection locked="0"/>
    </xf>
    <xf numFmtId="0" fontId="9" fillId="0" borderId="1"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wrapText="1"/>
      <protection locked="0"/>
    </xf>
    <xf numFmtId="0" fontId="8" fillId="0" borderId="2" xfId="0" applyFont="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4" fillId="0" borderId="2"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justify" vertical="center" wrapText="1"/>
      <protection locked="0"/>
    </xf>
    <xf numFmtId="0" fontId="3" fillId="3" borderId="1" xfId="0" applyFont="1" applyFill="1" applyBorder="1" applyAlignment="1" applyProtection="1">
      <alignment horizontal="justify" vertical="center" wrapText="1"/>
      <protection locked="0"/>
    </xf>
    <xf numFmtId="0" fontId="5" fillId="3" borderId="1" xfId="0" applyFont="1" applyFill="1" applyBorder="1" applyAlignment="1" applyProtection="1">
      <alignment horizontal="justify" vertical="center" wrapText="1"/>
      <protection locked="0"/>
    </xf>
    <xf numFmtId="14" fontId="15" fillId="3" borderId="0" xfId="3" applyNumberFormat="1" applyFont="1" applyFill="1" applyBorder="1" applyAlignment="1">
      <alignment horizontal="center" vertical="center" wrapText="1"/>
    </xf>
    <xf numFmtId="14" fontId="17" fillId="3" borderId="0" xfId="3" applyNumberFormat="1" applyFont="1" applyFill="1" applyBorder="1" applyAlignment="1">
      <alignment horizontal="center" vertical="center" wrapText="1"/>
    </xf>
    <xf numFmtId="14" fontId="18" fillId="3" borderId="0" xfId="3" applyNumberFormat="1" applyFont="1" applyFill="1" applyBorder="1" applyAlignment="1">
      <alignment horizontal="center" vertical="center" wrapText="1"/>
    </xf>
    <xf numFmtId="14" fontId="12" fillId="3" borderId="0" xfId="0" applyNumberFormat="1" applyFont="1" applyFill="1" applyAlignment="1">
      <alignment horizontal="center" wrapText="1"/>
    </xf>
    <xf numFmtId="14" fontId="12" fillId="4" borderId="1" xfId="0" applyNumberFormat="1" applyFont="1" applyFill="1" applyBorder="1" applyAlignment="1">
      <alignment horizontal="center" wrapText="1"/>
    </xf>
    <xf numFmtId="14" fontId="12" fillId="0" borderId="0" xfId="0" applyNumberFormat="1" applyFont="1" applyAlignment="1">
      <alignment horizontal="center" wrapText="1"/>
    </xf>
    <xf numFmtId="0" fontId="4" fillId="3" borderId="2" xfId="0" applyFont="1" applyFill="1" applyBorder="1" applyAlignment="1" applyProtection="1">
      <alignment horizontal="justify" vertical="center" wrapText="1"/>
      <protection locked="0"/>
    </xf>
    <xf numFmtId="14" fontId="11" fillId="3" borderId="1" xfId="0"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justify" vertical="center" wrapText="1"/>
      <protection locked="0"/>
    </xf>
    <xf numFmtId="14" fontId="12" fillId="3" borderId="1" xfId="0" applyNumberFormat="1" applyFont="1" applyFill="1" applyBorder="1" applyAlignment="1" applyProtection="1">
      <alignment horizontal="center" vertical="center" wrapText="1"/>
      <protection locked="0"/>
    </xf>
    <xf numFmtId="14" fontId="8"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justify" vertical="center" wrapText="1"/>
      <protection locked="0"/>
    </xf>
    <xf numFmtId="0" fontId="4" fillId="3" borderId="1" xfId="0" applyFont="1" applyFill="1" applyBorder="1" applyAlignment="1" applyProtection="1">
      <alignment horizontal="justify" vertical="center" wrapText="1"/>
      <protection locked="0"/>
    </xf>
    <xf numFmtId="164" fontId="18" fillId="3" borderId="0" xfId="3" applyFont="1" applyFill="1" applyBorder="1" applyAlignment="1">
      <alignment horizontal="center" vertical="center" wrapText="1"/>
    </xf>
    <xf numFmtId="164" fontId="18" fillId="3" borderId="0" xfId="3" applyFont="1" applyFill="1" applyBorder="1" applyAlignment="1">
      <alignment horizontal="center" vertical="center"/>
    </xf>
    <xf numFmtId="164" fontId="25" fillId="3" borderId="0" xfId="3" applyFont="1" applyFill="1" applyBorder="1" applyAlignment="1">
      <alignment horizontal="center" vertical="center"/>
    </xf>
    <xf numFmtId="164" fontId="18" fillId="3" borderId="0" xfId="3" applyFont="1" applyFill="1" applyBorder="1" applyAlignment="1">
      <alignment horizontal="center" vertical="center" wrapText="1"/>
    </xf>
    <xf numFmtId="164" fontId="18" fillId="3" borderId="0" xfId="3" applyFont="1" applyFill="1" applyBorder="1" applyAlignment="1">
      <alignment horizontal="center" vertical="center"/>
    </xf>
    <xf numFmtId="0" fontId="2" fillId="3" borderId="0" xfId="0" applyFont="1" applyFill="1" applyBorder="1"/>
    <xf numFmtId="0" fontId="2" fillId="3" borderId="0" xfId="0" applyFont="1" applyFill="1"/>
    <xf numFmtId="0" fontId="2" fillId="3" borderId="0" xfId="0" applyFont="1" applyFill="1" applyAlignment="1">
      <alignment horizontal="center"/>
    </xf>
    <xf numFmtId="0" fontId="2" fillId="0" borderId="0" xfId="0" applyFont="1"/>
    <xf numFmtId="0" fontId="26" fillId="2" borderId="1" xfId="10" applyNumberFormat="1" applyFont="1" applyFill="1" applyBorder="1" applyAlignment="1">
      <alignment horizontal="center" vertical="center"/>
    </xf>
    <xf numFmtId="0" fontId="26" fillId="2" borderId="1" xfId="1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protection locked="0"/>
    </xf>
    <xf numFmtId="17" fontId="2" fillId="0" borderId="1" xfId="0" applyNumberFormat="1" applyFont="1" applyBorder="1" applyAlignment="1" applyProtection="1">
      <alignment horizontal="justify" vertical="center" wrapText="1"/>
      <protection locked="0"/>
    </xf>
    <xf numFmtId="9"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justify" vertical="center" wrapText="1"/>
      <protection locked="0"/>
    </xf>
    <xf numFmtId="0" fontId="2" fillId="0" borderId="0" xfId="0" applyFont="1" applyAlignment="1">
      <alignment horizontal="justify" vertical="center" wrapText="1"/>
    </xf>
    <xf numFmtId="0" fontId="2" fillId="4" borderId="1" xfId="0" applyFont="1" applyFill="1" applyBorder="1"/>
    <xf numFmtId="9" fontId="2" fillId="4" borderId="1" xfId="0" applyNumberFormat="1" applyFont="1" applyFill="1" applyBorder="1" applyAlignment="1">
      <alignment horizontal="center"/>
    </xf>
    <xf numFmtId="0" fontId="2" fillId="4" borderId="1" xfId="0" applyFont="1" applyFill="1" applyBorder="1" applyAlignment="1">
      <alignment horizontal="center"/>
    </xf>
    <xf numFmtId="0" fontId="2" fillId="0" borderId="0" xfId="0" applyFont="1" applyAlignment="1">
      <alignment horizontal="center"/>
    </xf>
    <xf numFmtId="9" fontId="2" fillId="0" borderId="1" xfId="0" applyNumberFormat="1" applyFont="1" applyBorder="1" applyAlignment="1" applyProtection="1">
      <alignment horizontal="justify" vertical="center" wrapText="1"/>
      <protection locked="0"/>
    </xf>
    <xf numFmtId="164" fontId="37" fillId="3" borderId="0" xfId="3" applyFont="1" applyFill="1" applyBorder="1" applyAlignment="1">
      <alignment vertical="center"/>
    </xf>
    <xf numFmtId="164" fontId="2" fillId="3" borderId="0" xfId="3" applyFont="1" applyFill="1"/>
    <xf numFmtId="164" fontId="37" fillId="3" borderId="0" xfId="3" applyFont="1" applyFill="1" applyBorder="1" applyAlignment="1">
      <alignment horizontal="center" vertical="center"/>
    </xf>
    <xf numFmtId="164" fontId="40" fillId="3" borderId="0" xfId="3" applyFont="1" applyFill="1" applyBorder="1" applyAlignment="1">
      <alignment horizontal="center" vertical="center"/>
    </xf>
    <xf numFmtId="164" fontId="41" fillId="3" borderId="0" xfId="3" applyFont="1" applyFill="1" applyBorder="1" applyAlignment="1">
      <alignment horizontal="center" vertical="center"/>
    </xf>
    <xf numFmtId="164" fontId="41" fillId="3" borderId="0" xfId="3" applyFont="1" applyFill="1" applyBorder="1" applyAlignment="1">
      <alignment horizontal="center" vertical="center" wrapText="1"/>
    </xf>
    <xf numFmtId="0" fontId="42" fillId="2" borderId="1" xfId="10" applyNumberFormat="1" applyFont="1" applyFill="1" applyBorder="1" applyAlignment="1">
      <alignment horizontal="center" vertical="center"/>
    </xf>
    <xf numFmtId="0" fontId="42" fillId="2" borderId="1" xfId="10" applyNumberFormat="1" applyFont="1" applyFill="1" applyBorder="1" applyAlignment="1">
      <alignment horizontal="center" vertical="center" wrapText="1"/>
    </xf>
    <xf numFmtId="0" fontId="43" fillId="0" borderId="1" xfId="0" applyFont="1" applyBorder="1" applyAlignment="1" applyProtection="1">
      <alignment horizontal="justify" vertical="center" wrapText="1"/>
      <protection locked="0"/>
    </xf>
    <xf numFmtId="0" fontId="43" fillId="0" borderId="1" xfId="0" applyFont="1" applyBorder="1" applyAlignment="1" applyProtection="1">
      <alignment horizontal="justify" vertical="center"/>
      <protection locked="0"/>
    </xf>
    <xf numFmtId="0" fontId="43" fillId="3" borderId="1" xfId="0" applyFont="1" applyFill="1" applyBorder="1" applyAlignment="1" applyProtection="1">
      <alignment horizontal="justify" vertical="center" wrapText="1"/>
      <protection locked="0"/>
    </xf>
    <xf numFmtId="17" fontId="43" fillId="0" borderId="1" xfId="0" applyNumberFormat="1" applyFont="1" applyBorder="1" applyAlignment="1" applyProtection="1">
      <alignment horizontal="justify" vertical="center" wrapText="1"/>
      <protection locked="0"/>
    </xf>
    <xf numFmtId="9" fontId="43" fillId="0" borderId="1" xfId="0" applyNumberFormat="1" applyFont="1" applyBorder="1" applyAlignment="1" applyProtection="1">
      <alignment horizontal="justify" vertical="center" wrapText="1"/>
      <protection locked="0"/>
    </xf>
    <xf numFmtId="0" fontId="43" fillId="0" borderId="1" xfId="0" applyFont="1" applyBorder="1" applyAlignment="1" applyProtection="1">
      <alignment horizontal="center" vertical="center" wrapText="1"/>
      <protection locked="0"/>
    </xf>
    <xf numFmtId="9" fontId="42" fillId="3" borderId="1" xfId="4" applyNumberFormat="1" applyFont="1" applyFill="1" applyBorder="1" applyAlignment="1" applyProtection="1">
      <alignment horizontal="center" vertical="center" wrapText="1"/>
      <protection locked="0"/>
    </xf>
    <xf numFmtId="10" fontId="42" fillId="0" borderId="1" xfId="5" applyNumberFormat="1" applyFont="1" applyFill="1" applyBorder="1" applyAlignment="1" applyProtection="1">
      <alignment horizontal="center" vertical="center" wrapText="1"/>
    </xf>
    <xf numFmtId="0" fontId="43" fillId="0" borderId="2" xfId="0" applyFont="1" applyBorder="1" applyAlignment="1" applyProtection="1">
      <alignment horizontal="justify" vertical="center" wrapText="1"/>
      <protection locked="0"/>
    </xf>
    <xf numFmtId="1" fontId="42" fillId="0" borderId="1" xfId="2" applyNumberFormat="1" applyFont="1" applyBorder="1" applyAlignment="1" applyProtection="1">
      <alignment horizontal="center" vertical="center" wrapText="1"/>
    </xf>
    <xf numFmtId="0" fontId="43" fillId="0" borderId="0" xfId="0" applyFont="1" applyAlignment="1">
      <alignment horizontal="justify" vertical="center" wrapText="1"/>
    </xf>
    <xf numFmtId="165" fontId="43" fillId="0" borderId="1" xfId="0" applyNumberFormat="1" applyFont="1" applyBorder="1" applyAlignment="1" applyProtection="1">
      <alignment horizontal="justify" vertical="center" wrapText="1"/>
      <protection locked="0"/>
    </xf>
    <xf numFmtId="9" fontId="43" fillId="3" borderId="0" xfId="0" applyNumberFormat="1" applyFont="1" applyFill="1" applyAlignment="1" applyProtection="1">
      <alignment horizontal="justify" vertical="center" wrapText="1"/>
      <protection locked="0"/>
    </xf>
    <xf numFmtId="0" fontId="43" fillId="4" borderId="1" xfId="0" applyFont="1" applyFill="1" applyBorder="1"/>
    <xf numFmtId="4" fontId="42" fillId="4" borderId="1" xfId="0" applyNumberFormat="1" applyFont="1" applyFill="1" applyBorder="1" applyAlignment="1">
      <alignment horizontal="center" vertical="center"/>
    </xf>
    <xf numFmtId="9" fontId="43" fillId="4" borderId="1" xfId="0" applyNumberFormat="1" applyFont="1" applyFill="1" applyBorder="1" applyAlignment="1">
      <alignment horizontal="center"/>
    </xf>
    <xf numFmtId="10" fontId="42" fillId="4" borderId="1" xfId="0" applyNumberFormat="1" applyFont="1" applyFill="1" applyBorder="1" applyAlignment="1">
      <alignment horizontal="center" vertical="center"/>
    </xf>
    <xf numFmtId="0" fontId="43" fillId="4" borderId="1" xfId="0" applyFont="1" applyFill="1" applyBorder="1" applyAlignment="1">
      <alignment horizontal="center"/>
    </xf>
    <xf numFmtId="0" fontId="43" fillId="0" borderId="0" xfId="0" applyFont="1"/>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35"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10" fontId="20" fillId="3" borderId="1" xfId="5" applyNumberFormat="1"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protection locked="0"/>
    </xf>
    <xf numFmtId="1" fontId="20" fillId="3" borderId="1" xfId="2" applyNumberFormat="1" applyFont="1" applyFill="1" applyBorder="1" applyAlignment="1" applyProtection="1">
      <alignment horizontal="center" vertical="center" wrapText="1"/>
    </xf>
    <xf numFmtId="0" fontId="2" fillId="3" borderId="0" xfId="0" applyFont="1" applyFill="1" applyAlignment="1">
      <alignment horizontal="justify" vertical="center" wrapText="1"/>
    </xf>
    <xf numFmtId="0" fontId="2" fillId="8" borderId="1" xfId="0" applyFont="1" applyFill="1" applyBorder="1" applyAlignment="1" applyProtection="1">
      <alignment horizontal="center" vertical="center" wrapText="1"/>
      <protection locked="0"/>
    </xf>
    <xf numFmtId="0" fontId="2" fillId="3" borderId="0" xfId="10" applyFont="1" applyFill="1" applyBorder="1"/>
    <xf numFmtId="0" fontId="2" fillId="3" borderId="0" xfId="10" applyFont="1" applyFill="1"/>
    <xf numFmtId="0" fontId="2" fillId="3" borderId="0" xfId="10" applyFont="1" applyFill="1" applyAlignment="1">
      <alignment horizontal="center"/>
    </xf>
    <xf numFmtId="0" fontId="2" fillId="0" borderId="0" xfId="10" applyFont="1"/>
    <xf numFmtId="0" fontId="2" fillId="0" borderId="0" xfId="10" applyFont="1" applyAlignment="1">
      <alignment horizontal="center" vertical="center"/>
    </xf>
    <xf numFmtId="0" fontId="2" fillId="0" borderId="1" xfId="10" applyFont="1" applyBorder="1" applyAlignment="1" applyProtection="1">
      <alignment horizontal="justify" vertical="center" wrapText="1"/>
      <protection locked="0"/>
    </xf>
    <xf numFmtId="0" fontId="2" fillId="0" borderId="1" xfId="10" applyFont="1" applyBorder="1" applyAlignment="1" applyProtection="1">
      <alignment horizontal="justify" vertical="center"/>
      <protection locked="0"/>
    </xf>
    <xf numFmtId="0" fontId="2" fillId="0" borderId="1" xfId="10" applyFont="1" applyBorder="1" applyAlignment="1" applyProtection="1">
      <alignment horizontal="center" vertical="center" wrapText="1"/>
      <protection locked="0"/>
    </xf>
    <xf numFmtId="0" fontId="2" fillId="0" borderId="2" xfId="10" applyFont="1" applyBorder="1" applyAlignment="1" applyProtection="1">
      <alignment horizontal="justify" vertical="center" wrapText="1"/>
      <protection locked="0"/>
    </xf>
    <xf numFmtId="0" fontId="2" fillId="0" borderId="0" xfId="10" applyFont="1" applyAlignment="1">
      <alignment horizontal="justify" vertical="center" wrapText="1"/>
    </xf>
    <xf numFmtId="14" fontId="2" fillId="0" borderId="1" xfId="10" applyNumberFormat="1" applyFont="1" applyBorder="1" applyAlignment="1" applyProtection="1">
      <alignment horizontal="justify" vertical="center" wrapText="1"/>
      <protection locked="0"/>
    </xf>
    <xf numFmtId="0" fontId="35" fillId="0" borderId="1" xfId="10" applyFont="1" applyBorder="1" applyAlignment="1" applyProtection="1">
      <alignment horizontal="justify" vertical="center" wrapText="1"/>
      <protection locked="0"/>
    </xf>
    <xf numFmtId="9" fontId="2" fillId="0" borderId="1" xfId="10" applyNumberFormat="1" applyFont="1" applyBorder="1" applyAlignment="1" applyProtection="1">
      <alignment horizontal="justify" vertical="center" wrapText="1"/>
      <protection locked="0"/>
    </xf>
    <xf numFmtId="0" fontId="44" fillId="0" borderId="0" xfId="10" applyFont="1" applyAlignment="1" applyProtection="1">
      <alignment vertical="center" wrapText="1"/>
      <protection locked="0"/>
    </xf>
    <xf numFmtId="0" fontId="2" fillId="4" borderId="1" xfId="10" applyFont="1" applyFill="1" applyBorder="1"/>
    <xf numFmtId="4" fontId="19" fillId="4" borderId="1" xfId="10" applyNumberFormat="1" applyFont="1" applyFill="1" applyBorder="1" applyAlignment="1">
      <alignment horizontal="center" vertical="center"/>
    </xf>
    <xf numFmtId="9" fontId="2" fillId="4" borderId="1" xfId="10" applyNumberFormat="1" applyFont="1" applyFill="1" applyBorder="1" applyAlignment="1">
      <alignment horizontal="center"/>
    </xf>
    <xf numFmtId="10" fontId="19" fillId="4" borderId="1" xfId="10" applyNumberFormat="1" applyFont="1" applyFill="1" applyBorder="1" applyAlignment="1">
      <alignment horizontal="center" vertical="center"/>
    </xf>
    <xf numFmtId="0" fontId="2" fillId="4" borderId="1" xfId="10" applyFont="1" applyFill="1" applyBorder="1" applyAlignment="1">
      <alignment horizontal="center"/>
    </xf>
    <xf numFmtId="0" fontId="2" fillId="0" borderId="0" xfId="10" applyFont="1" applyAlignment="1">
      <alignment horizontal="center"/>
    </xf>
    <xf numFmtId="0" fontId="43" fillId="0" borderId="5" xfId="0" applyFont="1" applyBorder="1" applyAlignment="1" applyProtection="1">
      <alignment vertical="center" wrapText="1"/>
      <protection locked="0"/>
    </xf>
    <xf numFmtId="0" fontId="43" fillId="0" borderId="1" xfId="0" applyFont="1" applyBorder="1" applyAlignment="1">
      <alignment vertical="center" wrapText="1"/>
    </xf>
    <xf numFmtId="9" fontId="26" fillId="3" borderId="1" xfId="4" applyNumberFormat="1" applyFont="1" applyFill="1" applyBorder="1" applyAlignment="1" applyProtection="1">
      <alignment horizontal="center" vertical="center" wrapText="1"/>
      <protection locked="0"/>
    </xf>
    <xf numFmtId="10" fontId="26" fillId="0" borderId="1" xfId="5" applyNumberFormat="1" applyFont="1" applyFill="1" applyBorder="1" applyAlignment="1" applyProtection="1">
      <alignment horizontal="center" vertical="center" wrapText="1"/>
    </xf>
    <xf numFmtId="1" fontId="26" fillId="0" borderId="1" xfId="2" applyNumberFormat="1" applyFont="1" applyBorder="1" applyAlignment="1" applyProtection="1">
      <alignment horizontal="center" vertical="center" wrapText="1"/>
    </xf>
    <xf numFmtId="0" fontId="43" fillId="0" borderId="0" xfId="0" applyFont="1" applyFill="1" applyBorder="1" applyAlignment="1" applyProtection="1">
      <alignment vertical="center" wrapText="1"/>
      <protection locked="0"/>
    </xf>
    <xf numFmtId="0" fontId="43" fillId="0" borderId="1" xfId="0" applyFont="1" applyBorder="1" applyAlignment="1">
      <alignment horizontal="center" vertical="center" wrapText="1"/>
    </xf>
    <xf numFmtId="0" fontId="43" fillId="0" borderId="1" xfId="0" applyFont="1" applyFill="1" applyBorder="1" applyAlignment="1" applyProtection="1">
      <alignment vertical="center" wrapText="1"/>
      <protection locked="0"/>
    </xf>
    <xf numFmtId="0" fontId="43" fillId="0" borderId="0" xfId="0" applyFont="1" applyAlignment="1">
      <alignment horizontal="center" vertical="center" wrapText="1"/>
    </xf>
    <xf numFmtId="0" fontId="43" fillId="3" borderId="2" xfId="0" applyFont="1" applyFill="1" applyBorder="1" applyAlignment="1" applyProtection="1">
      <alignment horizontal="justify" vertical="center" wrapText="1"/>
      <protection locked="0"/>
    </xf>
    <xf numFmtId="14" fontId="2" fillId="0" borderId="1" xfId="0" applyNumberFormat="1" applyFont="1" applyBorder="1" applyAlignment="1" applyProtection="1">
      <alignment horizontal="justify" vertical="center" wrapText="1"/>
      <protection locked="0"/>
    </xf>
    <xf numFmtId="0" fontId="45" fillId="0" borderId="1" xfId="0" applyFont="1" applyBorder="1" applyAlignment="1" applyProtection="1">
      <alignment horizontal="justify" vertical="center"/>
      <protection locked="0"/>
    </xf>
    <xf numFmtId="0" fontId="35" fillId="0" borderId="1" xfId="0" applyFont="1" applyBorder="1" applyAlignment="1" applyProtection="1">
      <alignment horizontal="justify" vertical="center" wrapText="1"/>
      <protection locked="0"/>
    </xf>
    <xf numFmtId="0" fontId="2" fillId="3" borderId="1" xfId="0" applyFont="1" applyFill="1" applyBorder="1" applyAlignment="1" applyProtection="1">
      <alignment horizontal="justify" vertical="center" wrapText="1"/>
      <protection locked="0"/>
    </xf>
    <xf numFmtId="0" fontId="16" fillId="0" borderId="1" xfId="0" applyFont="1" applyBorder="1" applyAlignment="1" applyProtection="1">
      <alignment horizontal="justify" vertical="center" wrapText="1"/>
      <protection locked="0"/>
    </xf>
    <xf numFmtId="0" fontId="48" fillId="0" borderId="0" xfId="0" applyFont="1" applyAlignment="1">
      <alignment vertical="center" wrapText="1"/>
    </xf>
    <xf numFmtId="10" fontId="49" fillId="9" borderId="1" xfId="9" applyNumberFormat="1" applyFont="1" applyFill="1" applyBorder="1" applyAlignment="1" applyProtection="1">
      <alignment horizontal="left" vertical="center" wrapText="1"/>
      <protection locked="0"/>
    </xf>
    <xf numFmtId="1" fontId="20" fillId="0" borderId="6" xfId="2" applyNumberFormat="1" applyFont="1" applyBorder="1" applyAlignment="1" applyProtection="1">
      <alignment horizontal="center" vertical="center" wrapText="1"/>
    </xf>
    <xf numFmtId="164" fontId="49" fillId="0" borderId="1" xfId="9" applyNumberFormat="1" applyFont="1" applyBorder="1" applyAlignment="1" applyProtection="1">
      <alignment horizontal="center" vertical="center" wrapText="1"/>
      <protection locked="0"/>
    </xf>
    <xf numFmtId="0" fontId="2" fillId="0" borderId="5" xfId="0" applyFont="1" applyBorder="1" applyAlignment="1" applyProtection="1">
      <alignment horizontal="justify" vertical="center" wrapText="1"/>
      <protection locked="0"/>
    </xf>
    <xf numFmtId="0" fontId="2" fillId="0" borderId="6" xfId="0" applyFont="1" applyBorder="1" applyAlignment="1" applyProtection="1">
      <alignment horizontal="justify" vertical="center"/>
      <protection locked="0"/>
    </xf>
    <xf numFmtId="49" fontId="49" fillId="0" borderId="1" xfId="9" applyNumberFormat="1" applyFont="1" applyBorder="1" applyAlignment="1" applyProtection="1">
      <alignment horizontal="justify" vertical="center" wrapText="1"/>
      <protection locked="0"/>
    </xf>
    <xf numFmtId="49" fontId="49" fillId="0" borderId="1" xfId="9" applyNumberFormat="1" applyFont="1" applyBorder="1" applyAlignment="1" applyProtection="1">
      <alignment horizontal="center" vertical="center" wrapText="1"/>
      <protection locked="0"/>
    </xf>
    <xf numFmtId="0" fontId="2" fillId="3" borderId="1" xfId="0" applyFont="1" applyFill="1" applyBorder="1" applyAlignment="1" applyProtection="1">
      <alignment horizontal="justify" vertical="center"/>
      <protection locked="0"/>
    </xf>
    <xf numFmtId="10" fontId="49" fillId="10" borderId="1" xfId="9"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justify" vertical="center" wrapText="1"/>
      <protection locked="0"/>
    </xf>
    <xf numFmtId="0" fontId="2" fillId="11" borderId="1" xfId="0" applyFont="1" applyFill="1" applyBorder="1" applyAlignment="1" applyProtection="1">
      <alignment horizontal="center" vertical="center" wrapText="1"/>
      <protection locked="0"/>
    </xf>
    <xf numFmtId="1" fontId="20" fillId="11" borderId="6" xfId="2" applyNumberFormat="1" applyFont="1" applyFill="1" applyBorder="1" applyAlignment="1" applyProtection="1">
      <alignment horizontal="center" vertical="center" wrapText="1"/>
    </xf>
    <xf numFmtId="164" fontId="49" fillId="3" borderId="1" xfId="9" applyNumberFormat="1" applyFont="1" applyFill="1" applyBorder="1" applyAlignment="1" applyProtection="1">
      <alignment horizontal="center" vertical="center" wrapText="1"/>
      <protection locked="0"/>
    </xf>
    <xf numFmtId="0" fontId="2" fillId="11" borderId="0" xfId="0" applyFont="1" applyFill="1" applyAlignment="1">
      <alignment horizontal="justify" vertical="center" wrapText="1"/>
    </xf>
    <xf numFmtId="0" fontId="2" fillId="0" borderId="7" xfId="0" applyFont="1" applyFill="1" applyBorder="1" applyAlignment="1" applyProtection="1">
      <alignment horizontal="justify" vertical="center" wrapText="1"/>
      <protection locked="0"/>
    </xf>
    <xf numFmtId="0" fontId="2" fillId="0" borderId="8" xfId="0" applyFont="1" applyFill="1" applyBorder="1" applyAlignment="1" applyProtection="1">
      <alignment horizontal="justify" vertical="center" wrapText="1"/>
      <protection locked="0"/>
    </xf>
    <xf numFmtId="0" fontId="16" fillId="3" borderId="0" xfId="0" applyFont="1" applyFill="1" applyBorder="1"/>
    <xf numFmtId="0" fontId="16" fillId="3" borderId="0" xfId="0" applyFont="1" applyFill="1"/>
    <xf numFmtId="0" fontId="16" fillId="3" borderId="0" xfId="0" applyFont="1" applyFill="1" applyAlignment="1">
      <alignment horizontal="center"/>
    </xf>
    <xf numFmtId="0" fontId="16" fillId="0" borderId="0" xfId="0" applyFont="1"/>
    <xf numFmtId="9" fontId="16" fillId="0" borderId="0" xfId="8" applyFont="1"/>
    <xf numFmtId="9" fontId="16" fillId="3" borderId="0" xfId="8" applyFont="1" applyFill="1"/>
    <xf numFmtId="0" fontId="16" fillId="0" borderId="0" xfId="0" applyFont="1" applyAlignment="1">
      <alignment horizontal="center" vertical="center"/>
    </xf>
    <xf numFmtId="9" fontId="16" fillId="0" borderId="0" xfId="8" applyFont="1" applyAlignment="1">
      <alignment horizontal="center" vertical="center"/>
    </xf>
    <xf numFmtId="0" fontId="16" fillId="0" borderId="1" xfId="0" applyFont="1" applyBorder="1" applyAlignment="1" applyProtection="1">
      <alignment horizontal="justify" vertical="center"/>
      <protection locked="0"/>
    </xf>
    <xf numFmtId="0" fontId="16" fillId="0" borderId="1" xfId="0" applyFont="1" applyBorder="1" applyAlignment="1" applyProtection="1">
      <alignment horizontal="center" vertical="center" wrapText="1"/>
      <protection locked="0"/>
    </xf>
    <xf numFmtId="0" fontId="16" fillId="0" borderId="2" xfId="0" applyFont="1" applyBorder="1" applyAlignment="1" applyProtection="1">
      <alignment horizontal="justify" vertical="center" wrapText="1"/>
      <protection locked="0"/>
    </xf>
    <xf numFmtId="0" fontId="16" fillId="0" borderId="0" xfId="0" applyFont="1" applyAlignment="1">
      <alignment horizontal="justify" vertical="center" wrapText="1"/>
    </xf>
    <xf numFmtId="9" fontId="16" fillId="0" borderId="0" xfId="8" applyFont="1" applyAlignment="1">
      <alignment horizontal="justify" vertical="center" wrapText="1"/>
    </xf>
    <xf numFmtId="0" fontId="16" fillId="3" borderId="1" xfId="0" applyFont="1" applyFill="1" applyBorder="1" applyAlignment="1" applyProtection="1">
      <alignment horizontal="justify" vertical="center" wrapText="1"/>
      <protection locked="0"/>
    </xf>
    <xf numFmtId="0" fontId="16" fillId="4" borderId="1" xfId="0" applyFont="1" applyFill="1" applyBorder="1"/>
    <xf numFmtId="4" fontId="20" fillId="4" borderId="1" xfId="0" applyNumberFormat="1" applyFont="1" applyFill="1" applyBorder="1" applyAlignment="1">
      <alignment horizontal="center" vertical="center"/>
    </xf>
    <xf numFmtId="9" fontId="16" fillId="4" borderId="1" xfId="0" applyNumberFormat="1" applyFont="1" applyFill="1" applyBorder="1" applyAlignment="1">
      <alignment horizontal="center"/>
    </xf>
    <xf numFmtId="10" fontId="20" fillId="4" borderId="1" xfId="0" applyNumberFormat="1" applyFont="1" applyFill="1" applyBorder="1" applyAlignment="1">
      <alignment horizontal="center" vertical="center"/>
    </xf>
    <xf numFmtId="0" fontId="16" fillId="4" borderId="1" xfId="0" applyFont="1" applyFill="1" applyBorder="1" applyAlignment="1">
      <alignment horizontal="center"/>
    </xf>
    <xf numFmtId="0" fontId="16" fillId="0" borderId="0" xfId="0" applyFont="1" applyAlignment="1">
      <alignment horizontal="center"/>
    </xf>
    <xf numFmtId="49" fontId="16" fillId="0" borderId="9" xfId="2" applyNumberFormat="1" applyFont="1" applyFill="1" applyBorder="1" applyAlignment="1" applyProtection="1">
      <alignment horizontal="justify" vertical="center" wrapText="1"/>
      <protection locked="0"/>
    </xf>
    <xf numFmtId="10" fontId="16" fillId="12" borderId="9" xfId="2" applyNumberFormat="1" applyFont="1" applyFill="1" applyBorder="1" applyAlignment="1" applyProtection="1">
      <alignment horizontal="left" vertical="center" wrapText="1"/>
      <protection locked="0"/>
    </xf>
    <xf numFmtId="49" fontId="16" fillId="0" borderId="1" xfId="2" applyNumberFormat="1" applyFont="1" applyFill="1" applyBorder="1" applyAlignment="1" applyProtection="1">
      <alignment horizontal="justify" vertical="center" wrapText="1"/>
      <protection locked="0"/>
    </xf>
    <xf numFmtId="10" fontId="16" fillId="12" borderId="1" xfId="2" applyNumberFormat="1" applyFont="1" applyFill="1" applyBorder="1" applyAlignment="1" applyProtection="1">
      <alignment horizontal="left" vertical="center" wrapText="1"/>
      <protection locked="0"/>
    </xf>
    <xf numFmtId="49" fontId="16" fillId="0" borderId="1" xfId="3" applyNumberFormat="1" applyFont="1" applyBorder="1" applyAlignment="1" applyProtection="1">
      <alignment horizontal="center" vertical="center"/>
      <protection locked="0"/>
    </xf>
    <xf numFmtId="1" fontId="20" fillId="12" borderId="10" xfId="2" applyNumberFormat="1" applyFont="1" applyFill="1" applyBorder="1" applyAlignment="1" applyProtection="1">
      <alignment horizontal="right" vertical="center" wrapText="1"/>
      <protection locked="0"/>
    </xf>
    <xf numFmtId="164" fontId="16" fillId="0" borderId="11" xfId="2" applyNumberFormat="1" applyFont="1" applyBorder="1" applyAlignment="1" applyProtection="1">
      <alignment horizontal="center" vertical="center" wrapText="1"/>
      <protection locked="0"/>
    </xf>
    <xf numFmtId="14" fontId="2" fillId="3" borderId="0" xfId="0" applyNumberFormat="1" applyFont="1" applyFill="1"/>
    <xf numFmtId="14" fontId="15" fillId="3" borderId="0" xfId="3" applyNumberFormat="1" applyFont="1" applyFill="1" applyBorder="1" applyAlignment="1">
      <alignment horizontal="center" vertical="center"/>
    </xf>
    <xf numFmtId="14" fontId="17" fillId="3" borderId="0" xfId="3" applyNumberFormat="1" applyFont="1" applyFill="1" applyBorder="1" applyAlignment="1">
      <alignment horizontal="center" vertical="center"/>
    </xf>
    <xf numFmtId="14" fontId="18" fillId="3" borderId="0" xfId="3" applyNumberFormat="1" applyFont="1" applyFill="1" applyBorder="1" applyAlignment="1">
      <alignment horizontal="center" vertical="center"/>
    </xf>
    <xf numFmtId="14" fontId="26" fillId="2" borderId="1" xfId="10" applyNumberFormat="1" applyFont="1" applyFill="1" applyBorder="1" applyAlignment="1">
      <alignment horizontal="center" vertical="center" wrapText="1"/>
    </xf>
    <xf numFmtId="0" fontId="44" fillId="3" borderId="0" xfId="0" applyFont="1" applyFill="1" applyAlignment="1">
      <alignment vertical="center" wrapText="1"/>
    </xf>
    <xf numFmtId="0" fontId="35" fillId="3" borderId="1" xfId="0" applyFont="1" applyFill="1" applyBorder="1" applyAlignment="1" applyProtection="1">
      <alignment horizontal="justify" vertical="center" wrapText="1"/>
      <protection locked="0"/>
    </xf>
    <xf numFmtId="14" fontId="2" fillId="3" borderId="1" xfId="0" applyNumberFormat="1" applyFont="1" applyFill="1" applyBorder="1" applyAlignment="1" applyProtection="1">
      <alignment horizontal="justify" vertical="center" wrapText="1"/>
      <protection locked="0"/>
    </xf>
    <xf numFmtId="0" fontId="50" fillId="3" borderId="0" xfId="0" applyFont="1" applyFill="1" applyAlignment="1">
      <alignment vertical="center" wrapText="1"/>
    </xf>
    <xf numFmtId="0" fontId="0" fillId="3" borderId="1" xfId="0" applyFont="1" applyFill="1" applyBorder="1" applyAlignment="1">
      <alignment horizontal="justify" vertical="center" wrapText="1"/>
    </xf>
    <xf numFmtId="0" fontId="44" fillId="0" borderId="0" xfId="0" applyFont="1" applyAlignment="1">
      <alignment vertical="center" wrapText="1"/>
    </xf>
    <xf numFmtId="14" fontId="2" fillId="0" borderId="0" xfId="0" applyNumberFormat="1" applyFont="1"/>
    <xf numFmtId="0" fontId="2" fillId="3" borderId="0" xfId="0" applyFont="1" applyFill="1" applyAlignment="1">
      <alignment horizontal="left"/>
    </xf>
    <xf numFmtId="164" fontId="15" fillId="3" borderId="0" xfId="3" applyFont="1" applyFill="1" applyBorder="1" applyAlignment="1">
      <alignment horizontal="left" vertical="center"/>
    </xf>
    <xf numFmtId="164" fontId="17" fillId="3" borderId="0" xfId="3" applyFont="1" applyFill="1" applyBorder="1" applyAlignment="1">
      <alignment horizontal="left" vertical="center"/>
    </xf>
    <xf numFmtId="164" fontId="18" fillId="3" borderId="0" xfId="3" applyFont="1" applyFill="1" applyBorder="1" applyAlignment="1">
      <alignment horizontal="left" vertical="center"/>
    </xf>
    <xf numFmtId="0" fontId="26" fillId="2" borderId="1" xfId="10" applyNumberFormat="1" applyFont="1" applyFill="1" applyBorder="1" applyAlignment="1">
      <alignment horizontal="left" vertical="center"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horizontal="left" vertical="center" wrapText="1"/>
      <protection locked="0"/>
    </xf>
    <xf numFmtId="10" fontId="20" fillId="0" borderId="6" xfId="5" applyNumberFormat="1" applyFont="1" applyFill="1" applyBorder="1" applyAlignment="1" applyProtection="1">
      <alignment horizontal="center" vertical="center" wrapText="1"/>
    </xf>
    <xf numFmtId="0" fontId="2" fillId="0" borderId="6" xfId="0" applyFont="1" applyBorder="1" applyAlignment="1" applyProtection="1">
      <alignment horizontal="left" vertical="center"/>
      <protection locked="0"/>
    </xf>
    <xf numFmtId="0" fontId="35" fillId="0" borderId="5" xfId="0" applyFont="1" applyBorder="1" applyAlignment="1" applyProtection="1">
      <alignment vertical="center" wrapText="1"/>
      <protection locked="0"/>
    </xf>
    <xf numFmtId="49" fontId="44" fillId="0" borderId="1" xfId="11" applyNumberFormat="1" applyFont="1" applyFill="1" applyBorder="1" applyAlignment="1" applyProtection="1">
      <alignment vertical="center" wrapText="1"/>
      <protection locked="0"/>
    </xf>
    <xf numFmtId="49" fontId="45" fillId="0" borderId="1" xfId="11" applyNumberFormat="1" applyFont="1" applyFill="1" applyBorder="1" applyAlignment="1" applyProtection="1">
      <alignment vertical="center" wrapText="1"/>
      <protection locked="0"/>
    </xf>
    <xf numFmtId="166" fontId="45" fillId="5" borderId="1" xfId="11" applyNumberFormat="1" applyFont="1" applyFill="1" applyBorder="1" applyAlignment="1" applyProtection="1">
      <alignment horizontal="left" vertical="center" wrapText="1"/>
      <protection locked="0"/>
    </xf>
    <xf numFmtId="49" fontId="45" fillId="0" borderId="1" xfId="11" applyNumberFormat="1" applyFont="1" applyFill="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49" fontId="44" fillId="0" borderId="1" xfId="12" applyNumberFormat="1" applyFont="1" applyFill="1" applyBorder="1" applyAlignment="1" applyProtection="1">
      <alignment vertical="center" wrapText="1"/>
      <protection locked="0"/>
    </xf>
    <xf numFmtId="164" fontId="45" fillId="0" borderId="1" xfId="11" applyFont="1" applyFill="1" applyBorder="1" applyAlignment="1" applyProtection="1">
      <alignment horizontal="center" vertical="center" wrapText="1"/>
      <protection locked="0"/>
    </xf>
    <xf numFmtId="164" fontId="45" fillId="0" borderId="1" xfId="11" applyFont="1" applyFill="1" applyBorder="1" applyAlignment="1" applyProtection="1">
      <alignment horizontal="left" vertical="center" wrapText="1"/>
      <protection locked="0"/>
    </xf>
    <xf numFmtId="49" fontId="45" fillId="0" borderId="1" xfId="11" applyNumberFormat="1" applyFont="1" applyFill="1" applyBorder="1" applyAlignment="1" applyProtection="1">
      <alignment horizontal="center" vertical="center" wrapText="1"/>
      <protection locked="0"/>
    </xf>
    <xf numFmtId="49" fontId="45" fillId="0" borderId="1" xfId="12" applyNumberFormat="1" applyFont="1" applyFill="1" applyBorder="1" applyAlignment="1" applyProtection="1">
      <alignment vertical="center" wrapText="1"/>
      <protection locked="0"/>
    </xf>
    <xf numFmtId="0" fontId="2" fillId="0" borderId="1" xfId="0" applyFont="1" applyFill="1" applyBorder="1" applyAlignment="1" applyProtection="1">
      <alignment horizontal="left" vertical="center" wrapText="1"/>
      <protection locked="0"/>
    </xf>
    <xf numFmtId="0" fontId="35" fillId="0" borderId="1" xfId="0" applyFont="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4" borderId="1" xfId="0" applyFont="1" applyFill="1" applyBorder="1" applyAlignment="1">
      <alignment horizontal="left"/>
    </xf>
    <xf numFmtId="0" fontId="2" fillId="0" borderId="0" xfId="0" applyFont="1" applyAlignment="1">
      <alignment horizontal="left"/>
    </xf>
    <xf numFmtId="0" fontId="2" fillId="0" borderId="7" xfId="0" applyFont="1" applyBorder="1" applyAlignment="1" applyProtection="1">
      <alignment vertical="center" wrapText="1"/>
      <protection locked="0"/>
    </xf>
    <xf numFmtId="0" fontId="55" fillId="0" borderId="1" xfId="0" applyFont="1" applyBorder="1" applyAlignment="1" applyProtection="1">
      <alignment horizontal="left" vertical="center" wrapText="1"/>
      <protection locked="0"/>
    </xf>
    <xf numFmtId="0" fontId="55" fillId="8" borderId="1" xfId="0" applyFont="1" applyFill="1" applyBorder="1" applyAlignment="1" applyProtection="1">
      <alignment horizontal="left" vertical="center" wrapText="1"/>
      <protection locked="0"/>
    </xf>
    <xf numFmtId="0" fontId="55" fillId="0" borderId="1" xfId="0" applyFont="1" applyBorder="1" applyAlignment="1" applyProtection="1">
      <alignment horizontal="center" vertical="center" wrapText="1"/>
      <protection locked="0"/>
    </xf>
    <xf numFmtId="0" fontId="55" fillId="0" borderId="1" xfId="0" applyFont="1" applyBorder="1" applyAlignment="1">
      <alignment horizontal="left" vertical="center" wrapText="1"/>
    </xf>
    <xf numFmtId="49" fontId="56" fillId="5" borderId="1" xfId="0" applyNumberFormat="1" applyFont="1" applyFill="1" applyBorder="1" applyAlignment="1" applyProtection="1">
      <alignment horizontal="left" vertical="center" wrapText="1"/>
      <protection locked="0"/>
    </xf>
    <xf numFmtId="0" fontId="57" fillId="0" borderId="1" xfId="0" applyFont="1" applyBorder="1" applyAlignment="1" applyProtection="1">
      <alignment horizontal="justify" vertical="center" wrapText="1"/>
      <protection locked="0"/>
    </xf>
    <xf numFmtId="49" fontId="56" fillId="0" borderId="1" xfId="0" applyNumberFormat="1" applyFont="1" applyBorder="1" applyAlignment="1">
      <alignment horizontal="left" vertical="center" wrapText="1"/>
    </xf>
    <xf numFmtId="0" fontId="43" fillId="8" borderId="1" xfId="0" applyFont="1" applyFill="1" applyBorder="1" applyAlignment="1" applyProtection="1">
      <alignment horizontal="justify" vertical="center" wrapText="1"/>
      <protection locked="0"/>
    </xf>
    <xf numFmtId="0" fontId="43" fillId="8" borderId="1" xfId="0" applyFont="1" applyFill="1" applyBorder="1" applyAlignment="1" applyProtection="1">
      <alignment horizontal="justify" vertical="center"/>
      <protection locked="0"/>
    </xf>
    <xf numFmtId="0" fontId="58" fillId="0" borderId="1" xfId="0" applyFont="1" applyBorder="1" applyAlignment="1" applyProtection="1">
      <alignment horizontal="left" vertical="center" wrapText="1"/>
      <protection locked="0"/>
    </xf>
    <xf numFmtId="0" fontId="59" fillId="0" borderId="1" xfId="13" applyFont="1" applyBorder="1" applyAlignment="1" applyProtection="1">
      <alignment horizontal="justify" vertical="center" wrapText="1"/>
      <protection locked="0"/>
    </xf>
    <xf numFmtId="0" fontId="59" fillId="0" borderId="1" xfId="13" applyFont="1" applyBorder="1" applyAlignment="1" applyProtection="1">
      <alignment horizontal="center" vertical="center" wrapText="1"/>
      <protection locked="0"/>
    </xf>
    <xf numFmtId="0" fontId="59" fillId="0" borderId="2" xfId="13" applyFont="1" applyBorder="1" applyAlignment="1" applyProtection="1">
      <alignment horizontal="justify" vertical="center" wrapText="1"/>
      <protection locked="0"/>
    </xf>
    <xf numFmtId="0" fontId="44" fillId="0" borderId="1" xfId="0" applyFont="1" applyFill="1" applyBorder="1" applyAlignment="1" applyProtection="1">
      <alignment vertical="center" wrapText="1"/>
      <protection locked="0"/>
    </xf>
    <xf numFmtId="0" fontId="50" fillId="0" borderId="0" xfId="0" applyFont="1" applyAlignment="1">
      <alignment vertical="center" wrapText="1"/>
    </xf>
    <xf numFmtId="0" fontId="0" fillId="0" borderId="1" xfId="0" applyFont="1" applyBorder="1" applyAlignment="1" applyProtection="1">
      <alignment vertical="center" wrapText="1"/>
      <protection locked="0"/>
    </xf>
    <xf numFmtId="0" fontId="44" fillId="0" borderId="1" xfId="0" applyFont="1" applyBorder="1" applyAlignment="1">
      <alignment vertical="center" wrapText="1"/>
    </xf>
    <xf numFmtId="16" fontId="2" fillId="0" borderId="1" xfId="0" applyNumberFormat="1" applyFont="1" applyBorder="1" applyAlignment="1" applyProtection="1">
      <alignment horizontal="justify" vertical="center" wrapText="1"/>
      <protection locked="0"/>
    </xf>
    <xf numFmtId="0" fontId="2" fillId="0" borderId="0" xfId="0" applyFont="1" applyAlignment="1" applyProtection="1">
      <alignment horizontal="justify" vertical="center" wrapText="1"/>
      <protection locked="0"/>
    </xf>
    <xf numFmtId="0" fontId="35" fillId="0" borderId="1" xfId="0" applyFont="1" applyBorder="1" applyAlignment="1">
      <alignment horizontal="left" vertical="center" wrapText="1"/>
    </xf>
    <xf numFmtId="167" fontId="2" fillId="3" borderId="1" xfId="0" applyNumberFormat="1" applyFont="1" applyFill="1" applyBorder="1" applyAlignment="1" applyProtection="1">
      <alignment horizontal="center" vertical="center" wrapText="1"/>
      <protection locked="0"/>
    </xf>
    <xf numFmtId="167" fontId="2"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2" fillId="3" borderId="1" xfId="0" applyFont="1" applyFill="1" applyBorder="1" applyAlignment="1" applyProtection="1">
      <alignment vertical="center" wrapText="1"/>
      <protection locked="0"/>
    </xf>
    <xf numFmtId="0" fontId="26" fillId="2" borderId="5" xfId="10" applyNumberFormat="1" applyFont="1" applyFill="1" applyBorder="1" applyAlignment="1">
      <alignment horizontal="center" vertical="center" wrapText="1"/>
    </xf>
    <xf numFmtId="167" fontId="2" fillId="0" borderId="6" xfId="0" applyNumberFormat="1" applyFont="1" applyFill="1" applyBorder="1" applyAlignment="1" applyProtection="1">
      <alignment horizontal="justify" vertical="center" wrapText="1"/>
      <protection locked="0"/>
    </xf>
    <xf numFmtId="0" fontId="45" fillId="0" borderId="1" xfId="0" applyFont="1" applyFill="1" applyBorder="1" applyAlignment="1">
      <alignment vertical="center" wrapText="1"/>
    </xf>
    <xf numFmtId="0" fontId="2" fillId="13" borderId="1" xfId="0" applyFont="1" applyFill="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167" fontId="2" fillId="13" borderId="6" xfId="0" applyNumberFormat="1" applyFont="1" applyFill="1" applyBorder="1" applyAlignment="1" applyProtection="1">
      <alignment horizontal="justify" vertical="center" wrapText="1"/>
      <protection locked="0"/>
    </xf>
    <xf numFmtId="0" fontId="2" fillId="3" borderId="5" xfId="0" applyFont="1" applyFill="1" applyBorder="1" applyAlignment="1" applyProtection="1">
      <alignment horizontal="justify" vertical="center" wrapText="1"/>
      <protection locked="0"/>
    </xf>
    <xf numFmtId="0" fontId="0" fillId="3" borderId="1" xfId="0" applyFont="1" applyFill="1" applyBorder="1" applyAlignment="1">
      <alignment vertical="center" wrapText="1"/>
    </xf>
    <xf numFmtId="0" fontId="0" fillId="3" borderId="12" xfId="0" applyFont="1" applyFill="1" applyBorder="1" applyAlignment="1">
      <alignment vertical="center" wrapText="1"/>
    </xf>
    <xf numFmtId="0" fontId="0" fillId="3" borderId="0" xfId="0" applyFont="1" applyFill="1" applyAlignment="1">
      <alignment vertical="center" wrapText="1"/>
    </xf>
    <xf numFmtId="0" fontId="48" fillId="0" borderId="1" xfId="0" applyFont="1" applyBorder="1" applyAlignment="1">
      <alignment vertical="center" wrapText="1"/>
    </xf>
    <xf numFmtId="0" fontId="19" fillId="4" borderId="1" xfId="0" applyFont="1" applyFill="1" applyBorder="1" applyAlignment="1">
      <alignment horizontal="center" vertical="center"/>
    </xf>
    <xf numFmtId="0" fontId="19" fillId="4" borderId="12" xfId="0" applyFont="1" applyFill="1" applyBorder="1" applyAlignment="1">
      <alignment horizontal="center" vertical="center"/>
    </xf>
    <xf numFmtId="168" fontId="19" fillId="4" borderId="1" xfId="7" applyNumberFormat="1" applyFont="1" applyFill="1" applyBorder="1" applyAlignment="1">
      <alignment vertical="center"/>
    </xf>
    <xf numFmtId="9" fontId="19" fillId="4" borderId="1" xfId="0" applyNumberFormat="1" applyFont="1" applyFill="1" applyBorder="1" applyAlignment="1">
      <alignment horizontal="center" vertical="center"/>
    </xf>
    <xf numFmtId="0" fontId="19" fillId="0" borderId="0" xfId="0" applyFont="1" applyAlignment="1">
      <alignment horizontal="center" vertical="center"/>
    </xf>
    <xf numFmtId="0" fontId="2" fillId="3" borderId="0" xfId="0" applyFont="1" applyFill="1" applyAlignment="1">
      <alignment wrapText="1"/>
    </xf>
    <xf numFmtId="164" fontId="37" fillId="3" borderId="0" xfId="3" applyFont="1" applyFill="1" applyBorder="1" applyAlignment="1">
      <alignment horizontal="center" vertical="center" wrapText="1"/>
    </xf>
    <xf numFmtId="0" fontId="2" fillId="3" borderId="0" xfId="0" applyFont="1" applyFill="1" applyAlignment="1">
      <alignment horizontal="center" vertical="center"/>
    </xf>
    <xf numFmtId="49" fontId="43" fillId="0" borderId="1" xfId="3" applyNumberFormat="1" applyFont="1" applyBorder="1" applyAlignment="1" applyProtection="1">
      <alignment horizontal="left" vertical="center" wrapText="1"/>
      <protection locked="0"/>
    </xf>
    <xf numFmtId="49" fontId="62" fillId="0" borderId="1" xfId="3" applyNumberFormat="1" applyFont="1" applyBorder="1" applyAlignment="1" applyProtection="1">
      <alignment horizontal="left" vertical="center" wrapText="1"/>
      <protection locked="0"/>
    </xf>
    <xf numFmtId="164" fontId="62" fillId="0" borderId="1" xfId="2" applyNumberFormat="1" applyFont="1" applyBorder="1" applyAlignment="1" applyProtection="1">
      <alignment horizontal="center" vertical="center" wrapText="1"/>
      <protection locked="0"/>
    </xf>
    <xf numFmtId="49" fontId="62" fillId="0" borderId="1" xfId="2" applyNumberFormat="1" applyFont="1" applyBorder="1" applyAlignment="1" applyProtection="1">
      <alignment horizontal="justify" vertical="center" wrapText="1"/>
      <protection locked="0"/>
    </xf>
    <xf numFmtId="0" fontId="43" fillId="3" borderId="0" xfId="0" applyFont="1" applyFill="1" applyAlignment="1">
      <alignment horizontal="justify" vertical="center" wrapText="1"/>
    </xf>
    <xf numFmtId="0" fontId="56" fillId="0" borderId="0" xfId="0" applyFont="1" applyAlignment="1">
      <alignment vertical="center" wrapText="1"/>
    </xf>
    <xf numFmtId="0" fontId="43" fillId="0" borderId="1" xfId="0" applyFont="1" applyBorder="1" applyAlignment="1" applyProtection="1">
      <alignment horizontal="left" vertical="center" wrapText="1"/>
      <protection locked="0"/>
    </xf>
    <xf numFmtId="14" fontId="43" fillId="0" borderId="1" xfId="0" applyNumberFormat="1" applyFont="1" applyBorder="1" applyAlignment="1" applyProtection="1">
      <alignment horizontal="justify" vertical="center" wrapText="1"/>
      <protection locked="0"/>
    </xf>
    <xf numFmtId="0" fontId="62" fillId="0" borderId="1" xfId="0" applyFont="1" applyBorder="1" applyAlignment="1" applyProtection="1">
      <alignment horizontal="left" vertical="center" wrapText="1"/>
      <protection locked="0"/>
    </xf>
    <xf numFmtId="0" fontId="63" fillId="0" borderId="0" xfId="0" applyFont="1" applyAlignment="1">
      <alignment vertical="center" wrapText="1"/>
    </xf>
    <xf numFmtId="10" fontId="62" fillId="12" borderId="1" xfId="2" applyNumberFormat="1" applyFont="1" applyFill="1" applyBorder="1" applyAlignment="1" applyProtection="1">
      <alignment horizontal="left" vertical="center" wrapText="1"/>
      <protection locked="0"/>
    </xf>
    <xf numFmtId="0" fontId="43" fillId="8" borderId="1" xfId="0" applyFont="1" applyFill="1" applyBorder="1" applyAlignment="1" applyProtection="1">
      <alignment horizontal="left" vertical="center" wrapText="1"/>
      <protection locked="0"/>
    </xf>
    <xf numFmtId="0" fontId="62" fillId="12" borderId="1" xfId="2" applyNumberFormat="1" applyFont="1" applyFill="1" applyBorder="1" applyAlignment="1" applyProtection="1">
      <alignment horizontal="left" vertical="center" wrapText="1"/>
      <protection locked="0"/>
    </xf>
    <xf numFmtId="0" fontId="62" fillId="8" borderId="1" xfId="0" applyFont="1" applyFill="1" applyBorder="1" applyAlignment="1" applyProtection="1">
      <alignment horizontal="left" vertical="center" wrapText="1"/>
      <protection locked="0"/>
    </xf>
    <xf numFmtId="0" fontId="2" fillId="4" borderId="1" xfId="0" applyFont="1" applyFill="1" applyBorder="1" applyAlignment="1">
      <alignment wrapText="1"/>
    </xf>
    <xf numFmtId="0" fontId="2" fillId="0" borderId="0" xfId="0" applyFont="1" applyAlignment="1">
      <alignment wrapText="1"/>
    </xf>
    <xf numFmtId="0" fontId="32" fillId="0" borderId="0" xfId="6" applyFont="1" applyAlignment="1">
      <alignment horizontal="center" vertical="center"/>
    </xf>
    <xf numFmtId="164" fontId="31" fillId="3" borderId="0" xfId="3" applyFont="1" applyFill="1" applyBorder="1" applyAlignment="1">
      <alignment horizontal="center" vertical="center"/>
    </xf>
    <xf numFmtId="164" fontId="25" fillId="3" borderId="0" xfId="3" applyFont="1" applyFill="1" applyBorder="1" applyAlignment="1">
      <alignment horizontal="center" vertical="center"/>
    </xf>
    <xf numFmtId="164" fontId="18" fillId="3" borderId="0" xfId="3" applyFont="1" applyFill="1" applyBorder="1" applyAlignment="1">
      <alignment horizontal="center" vertical="center"/>
    </xf>
    <xf numFmtId="164" fontId="18" fillId="3" borderId="3" xfId="3" applyFont="1" applyFill="1" applyBorder="1" applyAlignment="1">
      <alignment horizontal="center" vertical="center"/>
    </xf>
    <xf numFmtId="164" fontId="18" fillId="3" borderId="0" xfId="3" applyFont="1" applyFill="1" applyBorder="1" applyAlignment="1">
      <alignment horizontal="center" vertical="center" wrapText="1"/>
    </xf>
    <xf numFmtId="164" fontId="16" fillId="3" borderId="0" xfId="3" applyFont="1" applyFill="1" applyBorder="1" applyAlignment="1">
      <alignment horizontal="center" vertical="center"/>
    </xf>
    <xf numFmtId="14" fontId="31" fillId="3" borderId="0" xfId="3" applyNumberFormat="1" applyFont="1" applyFill="1" applyBorder="1" applyAlignment="1">
      <alignment horizontal="center" vertical="center"/>
    </xf>
    <xf numFmtId="14" fontId="25" fillId="3" borderId="0" xfId="3" applyNumberFormat="1" applyFont="1" applyFill="1" applyBorder="1" applyAlignment="1">
      <alignment horizontal="center" vertical="center"/>
    </xf>
    <xf numFmtId="14" fontId="16" fillId="3" borderId="0" xfId="3" applyNumberFormat="1" applyFont="1" applyFill="1" applyBorder="1" applyAlignment="1">
      <alignment horizontal="center" vertical="center"/>
    </xf>
    <xf numFmtId="14" fontId="18" fillId="3" borderId="3" xfId="3" applyNumberFormat="1" applyFont="1" applyFill="1" applyBorder="1" applyAlignment="1">
      <alignment horizontal="center" vertical="center"/>
    </xf>
    <xf numFmtId="164" fontId="38" fillId="3" borderId="0" xfId="3" applyFont="1" applyFill="1" applyBorder="1" applyAlignment="1">
      <alignment horizontal="center" vertical="center"/>
    </xf>
    <xf numFmtId="164" fontId="39" fillId="3" borderId="0" xfId="3" applyFont="1" applyFill="1" applyBorder="1" applyAlignment="1">
      <alignment horizontal="center" vertical="center"/>
    </xf>
    <xf numFmtId="164" fontId="2" fillId="3" borderId="0" xfId="3" applyFont="1" applyFill="1" applyBorder="1" applyAlignment="1">
      <alignment horizontal="center" vertical="center"/>
    </xf>
    <xf numFmtId="164" fontId="41" fillId="3" borderId="0" xfId="3" applyFont="1" applyFill="1" applyBorder="1" applyAlignment="1">
      <alignment horizontal="center" vertical="center"/>
    </xf>
    <xf numFmtId="164" fontId="41" fillId="3" borderId="3" xfId="3" applyFont="1" applyFill="1" applyBorder="1" applyAlignment="1">
      <alignment horizontal="center" vertical="center"/>
    </xf>
    <xf numFmtId="164" fontId="41" fillId="3" borderId="0" xfId="3" applyFont="1" applyFill="1" applyBorder="1" applyAlignment="1">
      <alignment horizontal="center" vertical="center" wrapText="1"/>
    </xf>
    <xf numFmtId="0" fontId="1" fillId="3" borderId="0" xfId="0" applyFont="1" applyFill="1" applyBorder="1"/>
    <xf numFmtId="0" fontId="1" fillId="3" borderId="0" xfId="0" applyFont="1" applyFill="1"/>
    <xf numFmtId="0" fontId="1" fillId="3" borderId="0" xfId="0" applyFont="1" applyFill="1" applyAlignment="1">
      <alignment horizontal="center"/>
    </xf>
    <xf numFmtId="0" fontId="1" fillId="0" borderId="0" xfId="0" applyFont="1"/>
    <xf numFmtId="0" fontId="26" fillId="2" borderId="1" xfId="14" applyNumberFormat="1" applyFont="1" applyFill="1" applyBorder="1" applyAlignment="1">
      <alignment horizontal="center" vertical="center"/>
    </xf>
    <xf numFmtId="0" fontId="26" fillId="2" borderId="1" xfId="14"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14" fontId="1" fillId="0" borderId="1" xfId="0" applyNumberFormat="1" applyFont="1" applyBorder="1" applyAlignment="1" applyProtection="1">
      <alignment horizontal="justify" vertical="center" wrapText="1"/>
      <protection locked="0"/>
    </xf>
    <xf numFmtId="0" fontId="1" fillId="8" borderId="1" xfId="0" applyFont="1" applyFill="1" applyBorder="1" applyAlignment="1" applyProtection="1">
      <alignment horizontal="justify"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0" fontId="1" fillId="0" borderId="0" xfId="0" applyFont="1" applyAlignment="1">
      <alignment horizontal="justify" vertical="center" wrapText="1"/>
    </xf>
    <xf numFmtId="0" fontId="1" fillId="3" borderId="1" xfId="0" applyFont="1" applyFill="1" applyBorder="1" applyAlignment="1" applyProtection="1">
      <alignment horizontal="justify" vertical="center" wrapText="1"/>
      <protection locked="0"/>
    </xf>
    <xf numFmtId="0" fontId="1" fillId="0" borderId="0" xfId="0" applyFont="1" applyAlignment="1" applyProtection="1">
      <alignment horizontal="justify" vertical="center" wrapText="1"/>
      <protection locked="0"/>
    </xf>
    <xf numFmtId="0" fontId="1" fillId="4" borderId="1" xfId="0" applyFont="1" applyFill="1" applyBorder="1"/>
    <xf numFmtId="9" fontId="1" fillId="4" borderId="1" xfId="0" applyNumberFormat="1" applyFont="1" applyFill="1" applyBorder="1" applyAlignment="1">
      <alignment horizontal="center"/>
    </xf>
    <xf numFmtId="0" fontId="1" fillId="4" borderId="1" xfId="0" applyFont="1" applyFill="1" applyBorder="1" applyAlignment="1">
      <alignment horizontal="center"/>
    </xf>
    <xf numFmtId="0" fontId="1" fillId="0" borderId="0" xfId="0" applyFont="1" applyAlignment="1">
      <alignment horizontal="center"/>
    </xf>
    <xf numFmtId="0" fontId="1" fillId="3" borderId="1" xfId="0" applyFont="1" applyFill="1" applyBorder="1" applyAlignment="1" applyProtection="1">
      <alignment horizontal="justify" vertical="center"/>
      <protection locked="0"/>
    </xf>
    <xf numFmtId="0" fontId="1" fillId="0" borderId="1" xfId="0" applyFont="1" applyFill="1" applyBorder="1" applyAlignment="1" applyProtection="1">
      <alignment horizontal="justify" vertical="center" wrapText="1"/>
      <protection locked="0"/>
    </xf>
    <xf numFmtId="17" fontId="1" fillId="0" borderId="2" xfId="0" applyNumberFormat="1" applyFont="1" applyFill="1" applyBorder="1" applyAlignment="1" applyProtection="1">
      <alignment horizontal="justify" vertical="center" wrapText="1"/>
      <protection locked="0"/>
    </xf>
    <xf numFmtId="0" fontId="0" fillId="0" borderId="0" xfId="0" applyFont="1" applyFill="1" applyAlignment="1">
      <alignment vertical="center" wrapText="1"/>
    </xf>
    <xf numFmtId="0" fontId="1" fillId="0" borderId="1" xfId="0" applyFont="1" applyFill="1" applyBorder="1" applyAlignment="1" applyProtection="1">
      <alignment horizontal="center" vertical="center" wrapText="1"/>
      <protection locked="0"/>
    </xf>
    <xf numFmtId="9" fontId="19" fillId="0" borderId="1" xfId="4" applyNumberFormat="1" applyFont="1" applyFill="1" applyBorder="1" applyAlignment="1" applyProtection="1">
      <alignment horizontal="center" vertical="center" wrapText="1"/>
      <protection locked="0"/>
    </xf>
    <xf numFmtId="10" fontId="19" fillId="0" borderId="1" xfId="5" applyNumberFormat="1" applyFont="1" applyFill="1" applyBorder="1" applyAlignment="1" applyProtection="1">
      <alignment horizontal="center" vertical="center" wrapText="1"/>
    </xf>
    <xf numFmtId="0" fontId="1" fillId="0" borderId="2" xfId="0" applyFont="1" applyFill="1" applyBorder="1" applyAlignment="1" applyProtection="1">
      <alignment horizontal="justify" vertical="center" wrapText="1"/>
      <protection locked="0"/>
    </xf>
    <xf numFmtId="0" fontId="1" fillId="3" borderId="1" xfId="0" applyFont="1" applyFill="1" applyBorder="1" applyAlignment="1" applyProtection="1">
      <alignment horizontal="center" vertical="center" wrapText="1"/>
      <protection locked="0"/>
    </xf>
    <xf numFmtId="0" fontId="1" fillId="3" borderId="0" xfId="0" applyFont="1" applyFill="1" applyAlignment="1">
      <alignment horizontal="justify" vertical="center" wrapText="1"/>
    </xf>
    <xf numFmtId="17" fontId="1" fillId="3" borderId="2" xfId="0" applyNumberFormat="1" applyFont="1" applyFill="1" applyBorder="1" applyAlignment="1" applyProtection="1">
      <alignment horizontal="justify" vertical="center" wrapText="1"/>
      <protection locked="0"/>
    </xf>
    <xf numFmtId="0" fontId="1" fillId="3" borderId="5" xfId="0" applyFont="1" applyFill="1" applyBorder="1" applyAlignment="1" applyProtection="1">
      <alignment horizontal="justify" vertical="center" wrapText="1"/>
      <protection locked="0"/>
    </xf>
    <xf numFmtId="0" fontId="1" fillId="3" borderId="5" xfId="0" applyFont="1" applyFill="1" applyBorder="1" applyAlignment="1" applyProtection="1">
      <alignment horizontal="justify" vertical="center"/>
      <protection locked="0"/>
    </xf>
    <xf numFmtId="17" fontId="1" fillId="3" borderId="13" xfId="0" applyNumberFormat="1" applyFont="1" applyFill="1" applyBorder="1" applyAlignment="1" applyProtection="1">
      <alignment horizontal="justify" vertical="center" wrapText="1"/>
      <protection locked="0"/>
    </xf>
    <xf numFmtId="0" fontId="1" fillId="3" borderId="5" xfId="0" applyFont="1" applyFill="1" applyBorder="1" applyAlignment="1" applyProtection="1">
      <alignment horizontal="center" vertical="center" wrapText="1"/>
      <protection locked="0"/>
    </xf>
    <xf numFmtId="9" fontId="19" fillId="0" borderId="5" xfId="4" applyNumberFormat="1" applyFont="1" applyFill="1" applyBorder="1" applyAlignment="1" applyProtection="1">
      <alignment horizontal="center" vertical="center" wrapText="1"/>
      <protection locked="0"/>
    </xf>
    <xf numFmtId="10" fontId="19" fillId="0" borderId="5" xfId="5" applyNumberFormat="1" applyFont="1" applyFill="1" applyBorder="1" applyAlignment="1" applyProtection="1">
      <alignment horizontal="center" vertical="center" wrapText="1"/>
    </xf>
    <xf numFmtId="0" fontId="1" fillId="0" borderId="13" xfId="0" applyFont="1" applyFill="1" applyBorder="1" applyAlignment="1" applyProtection="1">
      <alignment horizontal="justify" vertical="center" wrapText="1"/>
      <protection locked="0"/>
    </xf>
    <xf numFmtId="0" fontId="1" fillId="0" borderId="5" xfId="0" applyFont="1" applyBorder="1" applyAlignment="1" applyProtection="1">
      <alignment horizontal="center" vertical="center" wrapText="1"/>
      <protection locked="0"/>
    </xf>
    <xf numFmtId="1" fontId="20" fillId="0" borderId="5" xfId="2" applyNumberFormat="1" applyFont="1" applyBorder="1" applyAlignment="1" applyProtection="1">
      <alignment horizontal="center" vertical="center" wrapText="1"/>
    </xf>
    <xf numFmtId="0" fontId="1" fillId="0" borderId="5" xfId="0" applyFont="1" applyBorder="1" applyAlignment="1" applyProtection="1">
      <alignment horizontal="justify" vertical="center" wrapText="1"/>
      <protection locked="0"/>
    </xf>
    <xf numFmtId="0" fontId="0" fillId="3" borderId="1" xfId="0" applyFont="1" applyFill="1" applyBorder="1" applyAlignment="1" applyProtection="1">
      <alignment horizontal="justify" vertical="center" wrapText="1"/>
      <protection locked="0"/>
    </xf>
    <xf numFmtId="17" fontId="1" fillId="3" borderId="1" xfId="0" applyNumberFormat="1" applyFont="1" applyFill="1" applyBorder="1" applyAlignment="1" applyProtection="1">
      <alignment horizontal="justify" vertical="center" wrapText="1"/>
      <protection locked="0"/>
    </xf>
    <xf numFmtId="0" fontId="1" fillId="3" borderId="12" xfId="0" applyFont="1" applyFill="1" applyBorder="1" applyAlignment="1" applyProtection="1">
      <alignment horizontal="justify" vertical="center" wrapText="1"/>
      <protection locked="0"/>
    </xf>
    <xf numFmtId="0" fontId="1" fillId="3" borderId="12" xfId="0" applyFont="1" applyFill="1" applyBorder="1" applyAlignment="1" applyProtection="1">
      <alignment horizontal="justify" vertical="center"/>
      <protection locked="0"/>
    </xf>
    <xf numFmtId="17" fontId="1" fillId="3" borderId="14" xfId="0" applyNumberFormat="1" applyFont="1" applyFill="1" applyBorder="1" applyAlignment="1" applyProtection="1">
      <alignment horizontal="justify" vertical="center" wrapText="1"/>
      <protection locked="0"/>
    </xf>
    <xf numFmtId="0" fontId="1" fillId="3" borderId="12" xfId="0" applyFont="1" applyFill="1" applyBorder="1" applyAlignment="1" applyProtection="1">
      <alignment horizontal="center" vertical="center" wrapText="1"/>
      <protection locked="0"/>
    </xf>
    <xf numFmtId="9" fontId="19" fillId="0" borderId="12" xfId="4" applyNumberFormat="1" applyFont="1" applyFill="1" applyBorder="1" applyAlignment="1" applyProtection="1">
      <alignment horizontal="center" vertical="center" wrapText="1"/>
      <protection locked="0"/>
    </xf>
    <xf numFmtId="10" fontId="19" fillId="0" borderId="12" xfId="5" applyNumberFormat="1" applyFont="1" applyFill="1" applyBorder="1" applyAlignment="1" applyProtection="1">
      <alignment horizontal="center" vertical="center" wrapText="1"/>
    </xf>
    <xf numFmtId="0" fontId="1" fillId="0" borderId="14" xfId="0" applyFont="1" applyFill="1" applyBorder="1" applyAlignment="1" applyProtection="1">
      <alignment horizontal="justify" vertical="center" wrapText="1"/>
      <protection locked="0"/>
    </xf>
    <xf numFmtId="0" fontId="1" fillId="0" borderId="12" xfId="0" applyFont="1" applyBorder="1" applyAlignment="1" applyProtection="1">
      <alignment horizontal="center" vertical="center" wrapText="1"/>
      <protection locked="0"/>
    </xf>
    <xf numFmtId="1" fontId="20" fillId="0" borderId="12" xfId="2" applyNumberFormat="1" applyFont="1" applyBorder="1" applyAlignment="1" applyProtection="1">
      <alignment horizontal="center" vertical="center" wrapText="1"/>
    </xf>
    <xf numFmtId="0" fontId="1" fillId="0" borderId="12" xfId="0" applyFont="1" applyBorder="1" applyAlignment="1" applyProtection="1">
      <alignment horizontal="justify" vertical="center" wrapText="1"/>
      <protection locked="0"/>
    </xf>
    <xf numFmtId="9" fontId="19" fillId="3" borderId="12" xfId="4" applyNumberFormat="1" applyFont="1" applyFill="1" applyBorder="1" applyAlignment="1" applyProtection="1">
      <alignment horizontal="center" vertical="center" wrapText="1"/>
      <protection locked="0"/>
    </xf>
    <xf numFmtId="10" fontId="19" fillId="3" borderId="12" xfId="5" applyNumberFormat="1" applyFont="1" applyFill="1" applyBorder="1" applyAlignment="1" applyProtection="1">
      <alignment horizontal="center" vertical="center" wrapText="1"/>
    </xf>
    <xf numFmtId="0" fontId="1" fillId="3" borderId="14" xfId="0" applyFont="1" applyFill="1" applyBorder="1" applyAlignment="1" applyProtection="1">
      <alignment horizontal="justify" vertical="center" wrapText="1"/>
      <protection locked="0"/>
    </xf>
    <xf numFmtId="1" fontId="20" fillId="3" borderId="12" xfId="2" applyNumberFormat="1" applyFont="1" applyFill="1" applyBorder="1" applyAlignment="1" applyProtection="1">
      <alignment horizontal="center" vertical="center" wrapText="1"/>
    </xf>
    <xf numFmtId="17" fontId="1" fillId="0" borderId="1" xfId="0" applyNumberFormat="1" applyFont="1" applyFill="1" applyBorder="1" applyAlignment="1" applyProtection="1">
      <alignment horizontal="justify" vertical="center" wrapText="1"/>
      <protection locked="0"/>
    </xf>
    <xf numFmtId="0" fontId="1" fillId="0" borderId="12" xfId="0" applyFont="1" applyBorder="1" applyAlignment="1" applyProtection="1">
      <alignment horizontal="justify" vertical="center"/>
      <protection locked="0"/>
    </xf>
    <xf numFmtId="0" fontId="1" fillId="0" borderId="12" xfId="0" applyFont="1" applyFill="1" applyBorder="1" applyAlignment="1" applyProtection="1">
      <alignment horizontal="justify" vertical="center" wrapText="1"/>
      <protection locked="0"/>
    </xf>
    <xf numFmtId="17" fontId="1" fillId="0" borderId="14" xfId="0" applyNumberFormat="1" applyFont="1" applyFill="1" applyBorder="1" applyAlignment="1" applyProtection="1">
      <alignment horizontal="justify" vertical="center" wrapText="1"/>
      <protection locked="0"/>
    </xf>
    <xf numFmtId="0" fontId="1" fillId="0" borderId="12" xfId="0" applyFont="1" applyFill="1" applyBorder="1" applyAlignment="1" applyProtection="1">
      <alignment horizontal="center" vertical="center" wrapText="1"/>
      <protection locked="0"/>
    </xf>
    <xf numFmtId="9" fontId="20" fillId="14" borderId="1" xfId="4" applyNumberFormat="1" applyFont="1" applyFill="1" applyBorder="1" applyAlignment="1" applyProtection="1">
      <alignment horizontal="center" vertical="center" wrapText="1"/>
      <protection locked="0"/>
    </xf>
    <xf numFmtId="0" fontId="1" fillId="8" borderId="1" xfId="0" applyFont="1" applyFill="1" applyBorder="1" applyAlignment="1" applyProtection="1">
      <alignment horizontal="justify" vertical="center"/>
      <protection locked="0"/>
    </xf>
    <xf numFmtId="17" fontId="1" fillId="8" borderId="2" xfId="0" applyNumberFormat="1" applyFont="1" applyFill="1" applyBorder="1" applyAlignment="1" applyProtection="1">
      <alignment horizontal="justify" vertical="center" wrapText="1"/>
      <protection locked="0"/>
    </xf>
    <xf numFmtId="0" fontId="1" fillId="8" borderId="1" xfId="0" applyFont="1" applyFill="1" applyBorder="1" applyAlignment="1" applyProtection="1">
      <alignment horizontal="center" vertical="center" wrapText="1"/>
      <protection locked="0"/>
    </xf>
    <xf numFmtId="9" fontId="19" fillId="8" borderId="1" xfId="4" applyNumberFormat="1" applyFont="1" applyFill="1" applyBorder="1" applyAlignment="1" applyProtection="1">
      <alignment horizontal="center" vertical="center" wrapText="1"/>
      <protection locked="0"/>
    </xf>
    <xf numFmtId="10" fontId="19" fillId="8" borderId="1" xfId="5" applyNumberFormat="1" applyFont="1" applyFill="1" applyBorder="1" applyAlignment="1" applyProtection="1">
      <alignment horizontal="center" vertical="center" wrapText="1"/>
    </xf>
    <xf numFmtId="0" fontId="1" fillId="8" borderId="2" xfId="0" applyFont="1" applyFill="1" applyBorder="1" applyAlignment="1" applyProtection="1">
      <alignment horizontal="justify" vertical="center" wrapText="1"/>
      <protection locked="0"/>
    </xf>
    <xf numFmtId="1" fontId="20" fillId="8" borderId="1" xfId="2" applyNumberFormat="1" applyFont="1" applyFill="1" applyBorder="1" applyAlignment="1" applyProtection="1">
      <alignment horizontal="center" vertical="center" wrapText="1"/>
    </xf>
    <xf numFmtId="0" fontId="1" fillId="8" borderId="0" xfId="0" applyFont="1" applyFill="1" applyAlignment="1">
      <alignment horizontal="justify" vertical="center" wrapText="1"/>
    </xf>
    <xf numFmtId="0" fontId="1" fillId="3" borderId="2" xfId="0" applyFont="1" applyFill="1" applyBorder="1" applyAlignment="1" applyProtection="1">
      <alignment horizontal="justify" vertical="center" wrapText="1"/>
      <protection locked="0"/>
    </xf>
    <xf numFmtId="9" fontId="19" fillId="14" borderId="1" xfId="4" applyNumberFormat="1" applyFont="1" applyFill="1" applyBorder="1" applyAlignment="1" applyProtection="1">
      <alignment horizontal="center" vertical="center" wrapText="1"/>
      <protection locked="0"/>
    </xf>
    <xf numFmtId="10" fontId="19" fillId="3" borderId="1" xfId="5" applyNumberFormat="1" applyFont="1" applyFill="1" applyBorder="1" applyAlignment="1" applyProtection="1">
      <alignment horizontal="center" vertical="center" wrapText="1"/>
    </xf>
    <xf numFmtId="0" fontId="1" fillId="15" borderId="1" xfId="0" applyFont="1" applyFill="1" applyBorder="1" applyAlignment="1" applyProtection="1">
      <alignment horizontal="justify" vertical="center" wrapText="1"/>
      <protection locked="0"/>
    </xf>
    <xf numFmtId="0" fontId="1" fillId="15" borderId="1" xfId="0" applyFont="1" applyFill="1" applyBorder="1" applyAlignment="1" applyProtection="1">
      <alignment horizontal="justify" vertical="center"/>
      <protection locked="0"/>
    </xf>
    <xf numFmtId="0" fontId="1" fillId="15" borderId="2" xfId="0" applyFont="1" applyFill="1" applyBorder="1" applyAlignment="1" applyProtection="1">
      <alignment horizontal="justify" vertical="center" wrapText="1"/>
      <protection locked="0"/>
    </xf>
    <xf numFmtId="0" fontId="1" fillId="15" borderId="1" xfId="0" applyFont="1" applyFill="1" applyBorder="1" applyAlignment="1" applyProtection="1">
      <alignment horizontal="center" vertical="center" wrapText="1"/>
      <protection locked="0"/>
    </xf>
    <xf numFmtId="9" fontId="19" fillId="15" borderId="1" xfId="4" applyNumberFormat="1" applyFont="1" applyFill="1" applyBorder="1" applyAlignment="1" applyProtection="1">
      <alignment horizontal="center" vertical="center" wrapText="1"/>
      <protection locked="0"/>
    </xf>
    <xf numFmtId="1" fontId="20" fillId="15" borderId="1" xfId="2" applyNumberFormat="1" applyFont="1" applyFill="1" applyBorder="1" applyAlignment="1" applyProtection="1">
      <alignment horizontal="center" vertical="center" wrapText="1"/>
    </xf>
    <xf numFmtId="0" fontId="1" fillId="15" borderId="0" xfId="0" applyFont="1" applyFill="1" applyAlignment="1">
      <alignment horizontal="justify" vertical="center" wrapText="1"/>
    </xf>
    <xf numFmtId="0" fontId="1" fillId="0" borderId="0" xfId="0" applyFont="1" applyFill="1" applyBorder="1" applyAlignment="1" applyProtection="1">
      <alignment horizontal="justify" vertical="center" wrapText="1"/>
      <protection locked="0"/>
    </xf>
    <xf numFmtId="17" fontId="1" fillId="0" borderId="0" xfId="0" applyNumberFormat="1" applyFont="1"/>
    <xf numFmtId="0" fontId="19" fillId="15" borderId="0" xfId="0" applyFont="1" applyFill="1"/>
    <xf numFmtId="0" fontId="19" fillId="0" borderId="0" xfId="0" applyFont="1" applyFill="1" applyBorder="1" applyAlignment="1" applyProtection="1">
      <alignment horizontal="justify" vertical="center" wrapText="1"/>
      <protection locked="0"/>
    </xf>
    <xf numFmtId="0" fontId="1" fillId="3" borderId="0" xfId="0" applyFont="1" applyFill="1" applyBorder="1" applyAlignment="1" applyProtection="1">
      <alignment horizontal="justify" vertical="center" wrapText="1"/>
      <protection locked="0"/>
    </xf>
    <xf numFmtId="17" fontId="1" fillId="3" borderId="0" xfId="0" applyNumberFormat="1" applyFont="1" applyFill="1"/>
    <xf numFmtId="0" fontId="43" fillId="0" borderId="1" xfId="0" applyFont="1" applyBorder="1" applyAlignment="1" applyProtection="1">
      <alignment horizontal="center" vertical="center"/>
      <protection locked="0"/>
    </xf>
    <xf numFmtId="0" fontId="43" fillId="0" borderId="0" xfId="0" applyFont="1" applyAlignment="1" applyProtection="1">
      <alignment horizontal="justify" vertical="center" wrapText="1"/>
      <protection locked="0"/>
    </xf>
    <xf numFmtId="0" fontId="55" fillId="0" borderId="1" xfId="0" applyFont="1" applyBorder="1" applyAlignment="1" applyProtection="1">
      <alignment horizontal="justify" vertical="center" wrapText="1"/>
      <protection locked="0"/>
    </xf>
    <xf numFmtId="14" fontId="43" fillId="3" borderId="1" xfId="0" applyNumberFormat="1" applyFont="1" applyFill="1" applyBorder="1" applyAlignment="1" applyProtection="1">
      <alignment horizontal="justify" vertical="center" wrapText="1"/>
      <protection locked="0"/>
    </xf>
    <xf numFmtId="0" fontId="55" fillId="3" borderId="1" xfId="0" applyFont="1" applyFill="1" applyBorder="1" applyAlignment="1" applyProtection="1">
      <alignment horizontal="justify" vertical="center" wrapText="1"/>
      <protection locked="0"/>
    </xf>
    <xf numFmtId="0" fontId="64" fillId="0" borderId="1" xfId="0" applyFont="1" applyBorder="1" applyAlignment="1" applyProtection="1">
      <alignment horizontal="justify" vertical="center" wrapText="1"/>
      <protection locked="0"/>
    </xf>
    <xf numFmtId="0" fontId="16" fillId="0" borderId="1" xfId="0" applyFont="1" applyFill="1" applyBorder="1" applyAlignment="1" applyProtection="1">
      <alignment horizontal="justify" vertical="center" wrapText="1"/>
      <protection locked="0"/>
    </xf>
    <xf numFmtId="0" fontId="35" fillId="0" borderId="1" xfId="0" applyFont="1" applyBorder="1" applyAlignment="1">
      <alignment vertical="center" wrapText="1"/>
    </xf>
    <xf numFmtId="164" fontId="1" fillId="3" borderId="0" xfId="3" applyFont="1" applyFill="1"/>
    <xf numFmtId="164" fontId="1" fillId="3" borderId="0" xfId="3" applyFont="1" applyFill="1" applyBorder="1" applyAlignment="1">
      <alignment horizontal="center" vertical="center"/>
    </xf>
    <xf numFmtId="0" fontId="42" fillId="2" borderId="1" xfId="14" applyNumberFormat="1" applyFont="1" applyFill="1" applyBorder="1" applyAlignment="1">
      <alignment horizontal="center" vertical="center"/>
    </xf>
    <xf numFmtId="0" fontId="42" fillId="2" borderId="1" xfId="14" applyNumberFormat="1" applyFont="1" applyFill="1" applyBorder="1" applyAlignment="1">
      <alignment horizontal="center" vertical="center" wrapText="1"/>
    </xf>
    <xf numFmtId="0" fontId="0" fillId="0" borderId="15" xfId="0" applyFont="1" applyBorder="1" applyAlignment="1" applyProtection="1">
      <alignment horizontal="left" vertical="center" wrapText="1"/>
      <protection locked="0"/>
    </xf>
    <xf numFmtId="9" fontId="1" fillId="0" borderId="1" xfId="0" applyNumberFormat="1" applyFont="1" applyBorder="1" applyAlignment="1" applyProtection="1">
      <alignment horizontal="justify" vertical="center" wrapText="1"/>
      <protection locked="0"/>
    </xf>
    <xf numFmtId="9" fontId="19" fillId="3" borderId="1" xfId="4" applyNumberFormat="1" applyFont="1" applyFill="1" applyBorder="1" applyAlignment="1" applyProtection="1">
      <alignment horizontal="center" vertical="center" wrapText="1"/>
      <protection locked="0"/>
    </xf>
    <xf numFmtId="1" fontId="19" fillId="0" borderId="1" xfId="2" applyNumberFormat="1" applyFont="1" applyBorder="1" applyAlignment="1" applyProtection="1">
      <alignment horizontal="center" vertical="center" wrapText="1"/>
    </xf>
  </cellXfs>
  <cellStyles count="15">
    <cellStyle name="Millares" xfId="7" builtinId="3"/>
    <cellStyle name="Normal" xfId="0" builtinId="0"/>
    <cellStyle name="Normal 2" xfId="1"/>
    <cellStyle name="Normal 2 2" xfId="10"/>
    <cellStyle name="Normal 2 3" xfId="14"/>
    <cellStyle name="Normal 3" xfId="6"/>
    <cellStyle name="Normal 5" xfId="11"/>
    <cellStyle name="Normal 5 2" xfId="2"/>
    <cellStyle name="Normal 6" xfId="4"/>
    <cellStyle name="Normal_Hoja1" xfId="13"/>
    <cellStyle name="Normal_Mapa de riesgo" xfId="12"/>
    <cellStyle name="Normal_Mapa de riesgo 2" xfId="3"/>
    <cellStyle name="Porcentaje" xfId="8" builtinId="5"/>
    <cellStyle name="Porcentual 4" xfId="5"/>
    <cellStyle name="Texto explicativo" xfId="9" builtinId="53"/>
  </cellStyles>
  <dxfs count="717">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font>
      <fill>
        <patternFill>
          <bgColor rgb="FFFF0000"/>
        </patternFill>
      </fill>
    </dxf>
    <dxf>
      <font>
        <b/>
        <i val="0"/>
        <condense val="0"/>
        <extend val="0"/>
      </font>
      <fill>
        <patternFill patternType="solid">
          <fgColor indexed="13"/>
          <bgColor rgb="FFFFC000"/>
        </patternFill>
      </fill>
    </dxf>
    <dxf>
      <font>
        <b/>
        <i val="0"/>
        <condense val="0"/>
        <extend val="0"/>
      </font>
      <fill>
        <patternFill patternType="solid">
          <fgColor indexed="34"/>
          <bgColor rgb="FFFFFF00"/>
        </patternFill>
      </fill>
    </dxf>
    <dxf>
      <font>
        <b/>
        <i val="0"/>
        <condense val="0"/>
        <extend val="0"/>
      </font>
      <fill>
        <patternFill patternType="solid">
          <fgColor indexed="34"/>
          <bgColor rgb="FF92D05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color auto="1"/>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externalLink" Target="externalLinks/externalLink14.xml"/><Relationship Id="rId50" Type="http://schemas.openxmlformats.org/officeDocument/2006/relationships/externalLink" Target="externalLinks/externalLink17.xml"/><Relationship Id="rId55" Type="http://schemas.openxmlformats.org/officeDocument/2006/relationships/externalLink" Target="externalLinks/externalLink22.xml"/><Relationship Id="rId63" Type="http://schemas.openxmlformats.org/officeDocument/2006/relationships/externalLink" Target="externalLinks/externalLink30.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3" Type="http://schemas.openxmlformats.org/officeDocument/2006/relationships/externalLink" Target="externalLinks/externalLink20.xml"/><Relationship Id="rId58" Type="http://schemas.openxmlformats.org/officeDocument/2006/relationships/externalLink" Target="externalLinks/externalLink25.xml"/><Relationship Id="rId66" Type="http://schemas.openxmlformats.org/officeDocument/2006/relationships/externalLink" Target="externalLinks/externalLink3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49" Type="http://schemas.openxmlformats.org/officeDocument/2006/relationships/externalLink" Target="externalLinks/externalLink16.xml"/><Relationship Id="rId57" Type="http://schemas.openxmlformats.org/officeDocument/2006/relationships/externalLink" Target="externalLinks/externalLink24.xml"/><Relationship Id="rId61" Type="http://schemas.openxmlformats.org/officeDocument/2006/relationships/externalLink" Target="externalLinks/externalLink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1.xml"/><Relationship Id="rId52" Type="http://schemas.openxmlformats.org/officeDocument/2006/relationships/externalLink" Target="externalLinks/externalLink19.xml"/><Relationship Id="rId60" Type="http://schemas.openxmlformats.org/officeDocument/2006/relationships/externalLink" Target="externalLinks/externalLink27.xml"/><Relationship Id="rId65" Type="http://schemas.openxmlformats.org/officeDocument/2006/relationships/externalLink" Target="externalLinks/externalLink3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externalLink" Target="externalLinks/externalLink15.xml"/><Relationship Id="rId56" Type="http://schemas.openxmlformats.org/officeDocument/2006/relationships/externalLink" Target="externalLinks/externalLink23.xml"/><Relationship Id="rId64" Type="http://schemas.openxmlformats.org/officeDocument/2006/relationships/externalLink" Target="externalLinks/externalLink31.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externalLink" Target="externalLinks/externalLink13.xml"/><Relationship Id="rId59" Type="http://schemas.openxmlformats.org/officeDocument/2006/relationships/externalLink" Target="externalLinks/externalLink26.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8.xml"/><Relationship Id="rId54" Type="http://schemas.openxmlformats.org/officeDocument/2006/relationships/externalLink" Target="externalLinks/externalLink21.xml"/><Relationship Id="rId62" Type="http://schemas.openxmlformats.org/officeDocument/2006/relationships/externalLink" Target="externalLinks/externalLink29.xml"/><Relationship Id="rId7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49" y="253999"/>
          <a:ext cx="2530475" cy="92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206375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49" y="253999"/>
          <a:ext cx="2530475" cy="92710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49" y="253999"/>
          <a:ext cx="1149350" cy="317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206375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50" y="253999"/>
          <a:ext cx="206375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49" y="253999"/>
          <a:ext cx="2530475" cy="92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49" y="253999"/>
          <a:ext cx="1787525" cy="92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49" y="253999"/>
          <a:ext cx="2254250" cy="92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0" cy="708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round/>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0" cy="92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206375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206375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206375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50" y="253999"/>
          <a:ext cx="206375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2054225" cy="708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round/>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2054225" cy="708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round/>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0" cy="708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49" y="253999"/>
          <a:ext cx="2644775" cy="92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206375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2054225"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49" y="253999"/>
          <a:ext cx="2520950" cy="9271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round/>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49" y="253999"/>
          <a:ext cx="2530475" cy="92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136524</xdr:colOff>
      <xdr:row>0</xdr:row>
      <xdr:rowOff>139699</xdr:rowOff>
    </xdr:from>
    <xdr:to>
      <xdr:col>1</xdr:col>
      <xdr:colOff>502019</xdr:colOff>
      <xdr:row>2</xdr:row>
      <xdr:rowOff>190500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524" y="139699"/>
          <a:ext cx="2270495" cy="83185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49" y="253999"/>
          <a:ext cx="2530475" cy="92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49" y="253999"/>
          <a:ext cx="2530475" cy="92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1806575"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374649</xdr:colOff>
      <xdr:row>1</xdr:row>
      <xdr:rowOff>63499</xdr:rowOff>
    </xdr:from>
    <xdr:to>
      <xdr:col>1</xdr:col>
      <xdr:colOff>1000124</xdr:colOff>
      <xdr:row>2</xdr:row>
      <xdr:rowOff>400050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49" y="253999"/>
          <a:ext cx="2530475" cy="92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2035175"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374650</xdr:colOff>
      <xdr:row>1</xdr:row>
      <xdr:rowOff>63499</xdr:rowOff>
    </xdr:from>
    <xdr:to>
      <xdr:col>1</xdr:col>
      <xdr:colOff>533400</xdr:colOff>
      <xdr:row>2</xdr:row>
      <xdr:rowOff>180974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650" y="253999"/>
          <a:ext cx="2054225"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A%202017%20-%20Asistencia%20Financier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OA%202017%20-%20Comunicaciones%20v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OA%202017%20-%20DTE%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OA%202017%20-%20Egresados%20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mmartinez\Downloads\POA%202017%20-%20Vicerrectoria%20Academica%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OA%202017%20-%20Finanza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OA%202017%20-%20ILS%20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OA%202017%20-%20Infraestructura%20V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OA%202017%20-%20Mercade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OA%202017%20-%20OAI.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OA%202017%20-%20Orientacion%20Academ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A%202017%20-%20CE%20Mecatronica%20(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OA%202017%20-%20Planficacion%20y%20Calidad%20en%20la%20Gestion%20v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OA%202017%20-%20Programas%20de%20Extension.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OA%202017%20-%20Regional%20Santiago%20v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OA%202017%20-%20Registr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POA%202017%20-%20Residencia%20Academica%20v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POA%202017%20-%20CE%20Mecatronica.xlsx"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POA%20Redes%202017%20corregid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OA%202017%20-%20UID.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POA%202017%20-%20Vicerrectoria%20Academica%20V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OA%202017%20-%20TIC'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OA%202017%20-%20CE%20Multimedia%20&amp;%20Sonido%20V2%20(2).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POA%202017%20-%20Servicios%20Generale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POA%202017%20-%20Software%20Factory.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POA%202017%20-%20Seguridad.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POA%202017%20-%20Vicerrectoria%20Administrativa%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OA%202017%20-%20CE%20Redes%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OA%202017%20-%20CE%20Seguridad%20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OA%202017%20-%20CE%20Software%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OA%202017%20-%20Ciencias%20Basicas%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OA%202017%20-%20Cocurriculares%20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A%202017%20-%20Compr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Asistencia Financiera"/>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Comunicaciones"/>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TE"/>
    </sheetNames>
    <sheetDataSet>
      <sheetData sheetId="0">
        <row r="7">
          <cell r="B7" t="str">
            <v>1. Formar talento humano con capacidad emprendedora</v>
          </cell>
        </row>
        <row r="8">
          <cell r="B8" t="str">
            <v>2. Referente de educación tecnológica</v>
          </cell>
        </row>
        <row r="9">
          <cell r="B9" t="str">
            <v>3. Innovación de nuestros programas académicos</v>
          </cell>
        </row>
        <row r="10">
          <cell r="B10" t="str">
            <v>4. Ser Autosostenible</v>
          </cell>
        </row>
        <row r="11">
          <cell r="B11" t="str">
            <v>5. Proyectar nuestros profesionales a nivel nacional e internacional</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Egresados"/>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VICERRECTORIA ACADEMICA"/>
      <sheetName val="EMPRENDIMIENTO"/>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Finanzas"/>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ILS"/>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Infraestructura"/>
      <sheetName val="Detalle POA 2018 - 2019"/>
      <sheetName val="Sheet1"/>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Mercadeo"/>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OAI"/>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CE Mecatronica"/>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Planificacion y Calidad"/>
    </sheetNames>
    <sheetDataSet>
      <sheetData sheetId="0">
        <row r="7">
          <cell r="B7" t="str">
            <v>1. Formar talento humano con capacidad emprendedora</v>
          </cell>
        </row>
        <row r="8">
          <cell r="B8" t="str">
            <v>2. Referente de educación tecnológica</v>
          </cell>
        </row>
        <row r="9">
          <cell r="B9" t="str">
            <v>3. Innovación de nuestros programas académicos</v>
          </cell>
        </row>
        <row r="10">
          <cell r="B10" t="str">
            <v>4. Ser Autosostenible</v>
          </cell>
        </row>
        <row r="11">
          <cell r="B11" t="str">
            <v>5. Proyectar nuestros profesionales a nivel nacional e internacional</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Programas de Extension"/>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Regional Santiago"/>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Registro"/>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Residencia Academica"/>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UID"/>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VICERRECTORIA ACADEMICA"/>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TIC's"/>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CE Multimedia"/>
    </sheetNames>
    <sheetDataSet>
      <sheetData sheetId="0">
        <row r="7">
          <cell r="B7" t="str">
            <v>1. Formar talento humano con capacidad emprendedora</v>
          </cell>
          <cell r="C7" t="str">
            <v>1.1 Consolidar modelos académicos reforzando su vinculación al emprendimiento.</v>
          </cell>
          <cell r="D7" t="str">
            <v>1.1.1 Relanzar los programas académicos orientados al emprendimiento.</v>
          </cell>
        </row>
        <row r="8">
          <cell r="B8" t="str">
            <v>2. Referente de educación tecnológica</v>
          </cell>
          <cell r="C8" t="str">
            <v>2.1 Fortalecer la calidad de los programas académicos.</v>
          </cell>
          <cell r="D8" t="str">
            <v>1.1.2 Implementar nuevos programas de emprendimiento.</v>
          </cell>
        </row>
        <row r="9">
          <cell r="B9" t="str">
            <v>3. Innovación de nuestros programas académicos</v>
          </cell>
          <cell r="C9" t="str">
            <v>2.2 Reforzar la calidad de nuestros servicios.</v>
          </cell>
          <cell r="D9" t="str">
            <v>1.1.3 Establecer alianzas y organismos estratégicos para impulsar el emprendimiento.</v>
          </cell>
        </row>
        <row r="10">
          <cell r="B10" t="str">
            <v>4. Ser Autosostenible</v>
          </cell>
          <cell r="C10" t="str">
            <v>2.3 Mejorar el posicionamiento institucional en los ranking internacionales</v>
          </cell>
          <cell r="D10" t="str">
            <v>2.1.1 Acreditar los programas académicos a nivel internacional</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cell r="D11" t="str">
            <v>2.1.2 Ofertar programas académicos actualizados</v>
          </cell>
        </row>
        <row r="12">
          <cell r="C12" t="str">
            <v>4.1 Aumentar fuentes de ingreso</v>
          </cell>
          <cell r="D12" t="str">
            <v>2.1.3 Contar con docentes formados al más alto nivel y certificados</v>
          </cell>
        </row>
        <row r="13">
          <cell r="C13" t="str">
            <v>4.2 Optimizar costos operativos</v>
          </cell>
          <cell r="D13" t="str">
            <v>2.1.4 Reforzar el plan de marketing y comunicación</v>
          </cell>
        </row>
        <row r="14">
          <cell r="C14" t="str">
            <v>5.1 Crear programas y alianzas nacionales e internacionales para realizar intercambio de conocimiento de forma presencial y virtual</v>
          </cell>
          <cell r="D14" t="str">
            <v>2.2.1 Incrementar la satisfacción de nuestros clientes.</v>
          </cell>
        </row>
        <row r="15">
          <cell r="C15" t="str">
            <v>5.2 Implementar iniciativas de comunicación de impacto internacional</v>
          </cell>
          <cell r="D15" t="str">
            <v>2.2.2 Incrementar la satisfacción de nuestros colaboradores</v>
          </cell>
        </row>
        <row r="16">
          <cell r="D16" t="str">
            <v>2.2.3 Implementar tecnologías de última generación</v>
          </cell>
        </row>
        <row r="17">
          <cell r="D17" t="str">
            <v>2.2.4 Eficientizar los procesos administrativos.</v>
          </cell>
        </row>
        <row r="18">
          <cell r="D18" t="str">
            <v>2.3.1 Mejorar el posicionamiento institucional en el ranking regional de educación superior.</v>
          </cell>
        </row>
        <row r="19">
          <cell r="D19" t="str">
            <v>2.3.2 Incrementar el número de reconocimientos, premios y certificaciones internacionales de la institución.</v>
          </cell>
        </row>
        <row r="20">
          <cell r="D20" t="str">
            <v>3.1.1 Incrementar nuestro campus virtual</v>
          </cell>
        </row>
        <row r="21">
          <cell r="D21" t="str">
            <v>3.1.2 Crear capacitaciones nuevas acorde con las necesidades del mercado.</v>
          </cell>
        </row>
        <row r="22">
          <cell r="D22" t="str">
            <v>3.1.3 Implementar proyectos de innovación educativa.</v>
          </cell>
        </row>
        <row r="23">
          <cell r="D23" t="str">
            <v>4.1.1 Ampliar la oferta académica de educación superior y permanente</v>
          </cell>
        </row>
        <row r="24">
          <cell r="D24" t="str">
            <v>4.1.2 Establecer nuevas alianzas con instituciones del sector público y privado</v>
          </cell>
        </row>
        <row r="25">
          <cell r="D25" t="str">
            <v>4.1.3 Incrementar la presencia a nivel nacional</v>
          </cell>
        </row>
        <row r="26">
          <cell r="D26" t="str">
            <v>4.2.1 Aumentar la productividad docente</v>
          </cell>
        </row>
        <row r="27">
          <cell r="D27" t="str">
            <v>4.2.2 Optimizar uso de espacio de aulas, laboratorios y talleres</v>
          </cell>
        </row>
        <row r="28">
          <cell r="D28" t="str">
            <v>4.2.3 Controlar los niveles de rentabilidad por oferta académica</v>
          </cell>
        </row>
        <row r="29">
          <cell r="D29" t="str">
            <v>5.1.1 Gestionar acuerdos internacionales para intercambios</v>
          </cell>
        </row>
        <row r="30">
          <cell r="D30" t="str">
            <v>5.2.1 Crear un plan de comunicación para el mercado internacional</v>
          </cell>
        </row>
      </sheetData>
      <sheetData sheetId="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Servicios Generales"/>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Software Factory"/>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Seguridad"/>
      <sheetName val="Hoja1"/>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Vicerrectoria Administrativa"/>
      <sheetName val="Detalle POA"/>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CE Seguridad Informatica"/>
      <sheetName val="Sheet1"/>
    </sheetNames>
    <sheetDataSet>
      <sheetData sheetId="0">
        <row r="7">
          <cell r="B7" t="str">
            <v>1. Formar talento humano con capacidad emprendedora</v>
          </cell>
        </row>
        <row r="8">
          <cell r="B8" t="str">
            <v>2. Referente de educación tecnológica</v>
          </cell>
        </row>
        <row r="9">
          <cell r="B9" t="str">
            <v>3. Innovación de nuestros programas académicos</v>
          </cell>
        </row>
        <row r="10">
          <cell r="B10" t="str">
            <v>4. Ser Autosostenible</v>
          </cell>
        </row>
        <row r="11">
          <cell r="B11" t="str">
            <v>5. Proyectar nuestros profesionales a nivel nacional e internacional</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CE Software"/>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Ciencias Basicas"/>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Cocurriculares"/>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Compras"/>
    </sheetNames>
    <sheetDataSet>
      <sheetData sheetId="0">
        <row r="7">
          <cell r="B7" t="str">
            <v>1. Formar talento humano con capacidad emprendedora</v>
          </cell>
          <cell r="C7" t="str">
            <v>1.1 Consolidar modelos académicos reforzando su vinculación al emprendimiento.</v>
          </cell>
        </row>
        <row r="8">
          <cell r="B8" t="str">
            <v>2. Referente de educación tecnológica</v>
          </cell>
          <cell r="C8" t="str">
            <v>2.1 Fortalecer la calidad de los programas académicos.</v>
          </cell>
        </row>
        <row r="9">
          <cell r="B9" t="str">
            <v>3. Innovación de nuestros programas académicos</v>
          </cell>
          <cell r="C9" t="str">
            <v>2.2 Reforzar la calidad de nuestros servicios.</v>
          </cell>
        </row>
        <row r="10">
          <cell r="B10" t="str">
            <v>4. Ser Autosostenible</v>
          </cell>
          <cell r="C10" t="str">
            <v>2.3 Mejorar el posicionamiento institucional en los ranking internacionales</v>
          </cell>
        </row>
        <row r="11">
          <cell r="B11" t="str">
            <v>5. Proyectar nuestros profesionales a nivel nacional e internacional</v>
          </cell>
          <cell r="C11" t="str">
            <v>3.1 Fortalecer las actualizaciones de nuestros programas académicos tomando como referencia los estándares internacionales de acuerdo a las normativas nacionales</v>
          </cell>
        </row>
        <row r="12">
          <cell r="C12" t="str">
            <v>4.1 Aumentar fuentes de ingreso</v>
          </cell>
        </row>
        <row r="13">
          <cell r="C13" t="str">
            <v>4.2 Optimizar costos operativos</v>
          </cell>
        </row>
        <row r="14">
          <cell r="C14" t="str">
            <v>5.1 Crear programas y alianzas nacionales e internacionales para realizar intercambio de conocimiento de forma presencial y virtual</v>
          </cell>
        </row>
        <row r="15">
          <cell r="C15" t="str">
            <v>5.2 Implementar iniciativas de comunicación de impacto internacional</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5.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1.xml"/><Relationship Id="rId1" Type="http://schemas.openxmlformats.org/officeDocument/2006/relationships/printerSettings" Target="../printerSettings/printerSettings29.bin"/><Relationship Id="rId4" Type="http://schemas.openxmlformats.org/officeDocument/2006/relationships/comments" Target="../comments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66"/>
  <sheetViews>
    <sheetView zoomScale="101" zoomScaleNormal="101" zoomScaleSheetLayoutView="85" workbookViewId="0">
      <pane xSplit="3" ySplit="6" topLeftCell="D7" activePane="bottomRight" state="frozen"/>
      <selection pane="topRight" activeCell="D1" sqref="D1"/>
      <selection pane="bottomLeft" activeCell="A3" sqref="A3"/>
      <selection pane="bottomRight" activeCell="D46" sqref="D46"/>
    </sheetView>
  </sheetViews>
  <sheetFormatPr baseColWidth="10" defaultColWidth="17.28515625" defaultRowHeight="15" customHeight="1" x14ac:dyDescent="0.2"/>
  <cols>
    <col min="1" max="1" width="5.7109375" style="9" customWidth="1"/>
    <col min="2" max="5" width="45.7109375" style="9" customWidth="1"/>
    <col min="6" max="6" width="3.7109375" style="9" customWidth="1"/>
    <col min="7" max="23" width="10.7109375" style="9" customWidth="1"/>
    <col min="24" max="16384" width="17.28515625" style="9"/>
  </cols>
  <sheetData>
    <row r="3" spans="1:23" ht="26.25" x14ac:dyDescent="0.2">
      <c r="B3" s="308" t="s">
        <v>102</v>
      </c>
      <c r="C3" s="308"/>
      <c r="D3" s="308"/>
      <c r="E3" s="308"/>
    </row>
    <row r="5" spans="1:23" ht="13.5" customHeight="1" thickBot="1" x14ac:dyDescent="0.25">
      <c r="A5" s="7"/>
      <c r="B5" s="7"/>
      <c r="C5" s="7"/>
      <c r="D5" s="8"/>
      <c r="E5" s="8"/>
      <c r="F5" s="7"/>
      <c r="G5" s="7"/>
      <c r="H5" s="7"/>
      <c r="I5" s="7"/>
      <c r="J5" s="7"/>
      <c r="K5" s="7"/>
      <c r="L5" s="7"/>
      <c r="M5" s="7"/>
      <c r="N5" s="7"/>
      <c r="O5" s="7"/>
      <c r="P5" s="7"/>
      <c r="Q5" s="7"/>
      <c r="R5" s="7"/>
      <c r="S5" s="7"/>
      <c r="T5" s="7"/>
      <c r="U5" s="7"/>
      <c r="V5" s="7"/>
      <c r="W5" s="7"/>
    </row>
    <row r="6" spans="1:23" ht="26.25" customHeight="1" x14ac:dyDescent="0.2">
      <c r="A6" s="10"/>
      <c r="B6" s="25" t="s">
        <v>0</v>
      </c>
      <c r="C6" s="25" t="s">
        <v>1</v>
      </c>
      <c r="D6" s="25" t="s">
        <v>2</v>
      </c>
      <c r="E6" s="25" t="s">
        <v>13</v>
      </c>
      <c r="F6" s="10"/>
      <c r="G6" s="10"/>
      <c r="H6" s="10"/>
      <c r="I6" s="10"/>
      <c r="J6" s="10"/>
      <c r="K6" s="10"/>
      <c r="L6" s="10"/>
      <c r="M6" s="10"/>
      <c r="N6" s="10"/>
      <c r="O6" s="10"/>
      <c r="P6" s="10"/>
      <c r="Q6" s="10"/>
      <c r="R6" s="10"/>
      <c r="S6" s="10"/>
      <c r="T6" s="10"/>
      <c r="U6" s="10"/>
      <c r="V6" s="10"/>
      <c r="W6" s="10"/>
    </row>
    <row r="7" spans="1:23" s="31" customFormat="1" ht="45" x14ac:dyDescent="0.25">
      <c r="A7" s="29"/>
      <c r="B7" s="30" t="s">
        <v>92</v>
      </c>
      <c r="C7" s="26" t="s">
        <v>22</v>
      </c>
      <c r="D7" s="27" t="s">
        <v>31</v>
      </c>
      <c r="E7" s="27" t="s">
        <v>55</v>
      </c>
      <c r="F7" s="29"/>
      <c r="G7" s="29"/>
      <c r="H7" s="29"/>
      <c r="I7" s="29"/>
      <c r="J7" s="29"/>
      <c r="K7" s="29"/>
      <c r="L7" s="29"/>
      <c r="M7" s="29"/>
      <c r="N7" s="29"/>
      <c r="O7" s="29"/>
      <c r="P7" s="29"/>
      <c r="Q7" s="29"/>
      <c r="R7" s="29"/>
      <c r="S7" s="29"/>
      <c r="T7" s="29"/>
      <c r="U7" s="29"/>
      <c r="V7" s="29"/>
      <c r="W7" s="29"/>
    </row>
    <row r="8" spans="1:23" s="31" customFormat="1" ht="30" x14ac:dyDescent="0.25">
      <c r="A8" s="29"/>
      <c r="B8" s="30" t="s">
        <v>93</v>
      </c>
      <c r="C8" s="26" t="s">
        <v>23</v>
      </c>
      <c r="D8" s="28" t="s">
        <v>32</v>
      </c>
      <c r="E8" s="27" t="s">
        <v>56</v>
      </c>
      <c r="F8" s="29"/>
      <c r="G8" s="29"/>
      <c r="H8" s="29"/>
      <c r="I8" s="29"/>
      <c r="J8" s="29"/>
      <c r="K8" s="29"/>
      <c r="L8" s="29"/>
      <c r="M8" s="29"/>
      <c r="N8" s="29"/>
      <c r="O8" s="29"/>
      <c r="P8" s="29"/>
      <c r="Q8" s="29"/>
      <c r="R8" s="29"/>
      <c r="S8" s="29"/>
      <c r="T8" s="29"/>
      <c r="U8" s="29"/>
      <c r="V8" s="29"/>
      <c r="W8" s="29"/>
    </row>
    <row r="9" spans="1:23" s="31" customFormat="1" ht="30" x14ac:dyDescent="0.25">
      <c r="A9" s="29"/>
      <c r="B9" s="32" t="s">
        <v>91</v>
      </c>
      <c r="C9" s="26" t="s">
        <v>24</v>
      </c>
      <c r="D9" s="28" t="s">
        <v>33</v>
      </c>
      <c r="E9" s="28" t="s">
        <v>57</v>
      </c>
      <c r="F9" s="29"/>
      <c r="G9" s="29"/>
      <c r="H9" s="29"/>
      <c r="I9" s="29"/>
      <c r="J9" s="29"/>
      <c r="K9" s="29"/>
      <c r="L9" s="29"/>
      <c r="M9" s="29"/>
      <c r="N9" s="29"/>
      <c r="O9" s="29"/>
      <c r="P9" s="29"/>
      <c r="Q9" s="29"/>
      <c r="R9" s="29"/>
      <c r="S9" s="29"/>
      <c r="T9" s="29"/>
      <c r="U9" s="29"/>
      <c r="V9" s="29"/>
      <c r="W9" s="29"/>
    </row>
    <row r="10" spans="1:23" s="31" customFormat="1" ht="30" x14ac:dyDescent="0.25">
      <c r="A10" s="29"/>
      <c r="B10" s="30" t="s">
        <v>94</v>
      </c>
      <c r="C10" s="26" t="s">
        <v>25</v>
      </c>
      <c r="D10" s="27" t="s">
        <v>34</v>
      </c>
      <c r="E10" s="27" t="s">
        <v>58</v>
      </c>
      <c r="F10" s="29"/>
      <c r="G10" s="29"/>
      <c r="H10" s="29"/>
      <c r="I10" s="29"/>
      <c r="J10" s="29"/>
      <c r="K10" s="29"/>
      <c r="L10" s="29"/>
      <c r="M10" s="29"/>
      <c r="N10" s="29"/>
      <c r="O10" s="29"/>
      <c r="P10" s="29"/>
      <c r="Q10" s="29"/>
      <c r="R10" s="29"/>
      <c r="S10" s="29"/>
      <c r="T10" s="29"/>
      <c r="U10" s="29"/>
      <c r="V10" s="29"/>
      <c r="W10" s="29"/>
    </row>
    <row r="11" spans="1:23" s="31" customFormat="1" ht="60" x14ac:dyDescent="0.25">
      <c r="A11" s="29"/>
      <c r="B11" s="33" t="s">
        <v>95</v>
      </c>
      <c r="C11" s="26" t="s">
        <v>26</v>
      </c>
      <c r="D11" s="28" t="s">
        <v>35</v>
      </c>
      <c r="E11" s="28" t="s">
        <v>59</v>
      </c>
      <c r="F11" s="29"/>
      <c r="G11" s="29"/>
      <c r="H11" s="29"/>
      <c r="I11" s="29"/>
      <c r="J11" s="29"/>
      <c r="K11" s="29"/>
      <c r="L11" s="29"/>
      <c r="M11" s="29"/>
      <c r="N11" s="29"/>
      <c r="O11" s="29"/>
      <c r="P11" s="29"/>
      <c r="Q11" s="29"/>
      <c r="R11" s="29"/>
      <c r="S11" s="29"/>
      <c r="T11" s="29"/>
      <c r="U11" s="29"/>
      <c r="V11" s="29"/>
      <c r="W11" s="29"/>
    </row>
    <row r="12" spans="1:23" s="31" customFormat="1" ht="30" x14ac:dyDescent="0.25">
      <c r="A12" s="29"/>
      <c r="C12" s="26" t="s">
        <v>27</v>
      </c>
      <c r="D12" s="27" t="s">
        <v>36</v>
      </c>
      <c r="E12" s="27" t="s">
        <v>60</v>
      </c>
      <c r="F12" s="29"/>
      <c r="G12" s="29"/>
      <c r="H12" s="29"/>
      <c r="I12" s="29"/>
      <c r="J12" s="29"/>
      <c r="K12" s="29"/>
      <c r="L12" s="29"/>
      <c r="M12" s="29"/>
      <c r="N12" s="29"/>
      <c r="O12" s="29"/>
      <c r="P12" s="29"/>
      <c r="Q12" s="29"/>
      <c r="R12" s="29"/>
      <c r="S12" s="29"/>
      <c r="T12" s="29"/>
      <c r="U12" s="29"/>
      <c r="V12" s="29"/>
      <c r="W12" s="29"/>
    </row>
    <row r="13" spans="1:23" s="31" customFormat="1" ht="30" x14ac:dyDescent="0.25">
      <c r="A13" s="29"/>
      <c r="C13" s="26" t="s">
        <v>28</v>
      </c>
      <c r="D13" s="28" t="s">
        <v>37</v>
      </c>
      <c r="E13" s="27" t="s">
        <v>61</v>
      </c>
      <c r="F13" s="29"/>
      <c r="G13" s="29"/>
      <c r="H13" s="29"/>
      <c r="I13" s="29"/>
      <c r="J13" s="29"/>
      <c r="K13" s="29"/>
      <c r="L13" s="29"/>
      <c r="M13" s="29"/>
      <c r="N13" s="29"/>
      <c r="O13" s="29"/>
      <c r="P13" s="29"/>
      <c r="Q13" s="29"/>
      <c r="R13" s="29"/>
      <c r="S13" s="29"/>
      <c r="T13" s="29"/>
      <c r="U13" s="29"/>
      <c r="V13" s="29"/>
      <c r="W13" s="29"/>
    </row>
    <row r="14" spans="1:23" s="31" customFormat="1" ht="45" x14ac:dyDescent="0.25">
      <c r="A14" s="29"/>
      <c r="C14" s="26" t="s">
        <v>29</v>
      </c>
      <c r="D14" s="28" t="s">
        <v>38</v>
      </c>
      <c r="E14" s="28" t="s">
        <v>62</v>
      </c>
      <c r="F14" s="29"/>
      <c r="G14" s="29"/>
      <c r="H14" s="29"/>
      <c r="I14" s="29"/>
      <c r="J14" s="29"/>
      <c r="K14" s="29"/>
      <c r="L14" s="29"/>
      <c r="M14" s="29"/>
      <c r="N14" s="29"/>
      <c r="O14" s="29"/>
      <c r="P14" s="29"/>
      <c r="Q14" s="29"/>
      <c r="R14" s="29"/>
      <c r="S14" s="29"/>
      <c r="T14" s="29"/>
      <c r="U14" s="29"/>
      <c r="V14" s="29"/>
      <c r="W14" s="29"/>
    </row>
    <row r="15" spans="1:23" s="31" customFormat="1" ht="30" x14ac:dyDescent="0.25">
      <c r="A15" s="29"/>
      <c r="C15" s="26" t="s">
        <v>30</v>
      </c>
      <c r="D15" s="28" t="s">
        <v>39</v>
      </c>
      <c r="E15" s="27" t="s">
        <v>63</v>
      </c>
      <c r="F15" s="29"/>
      <c r="G15" s="29"/>
      <c r="H15" s="29"/>
      <c r="I15" s="29"/>
      <c r="J15" s="29"/>
      <c r="K15" s="29"/>
      <c r="L15" s="29"/>
      <c r="M15" s="29"/>
      <c r="N15" s="29"/>
      <c r="O15" s="29"/>
      <c r="P15" s="29"/>
      <c r="Q15" s="29"/>
      <c r="R15" s="29"/>
      <c r="S15" s="29"/>
      <c r="T15" s="29"/>
      <c r="U15" s="29"/>
      <c r="V15" s="29"/>
      <c r="W15" s="29"/>
    </row>
    <row r="16" spans="1:23" s="31" customFormat="1" ht="30" x14ac:dyDescent="0.25">
      <c r="A16" s="29"/>
      <c r="C16" s="29"/>
      <c r="D16" s="28" t="s">
        <v>40</v>
      </c>
      <c r="E16" s="27" t="s">
        <v>64</v>
      </c>
      <c r="F16" s="29"/>
      <c r="G16" s="29"/>
      <c r="H16" s="29"/>
      <c r="I16" s="29"/>
      <c r="J16" s="29"/>
      <c r="K16" s="29"/>
      <c r="L16" s="29"/>
      <c r="M16" s="29"/>
      <c r="N16" s="29"/>
      <c r="O16" s="29"/>
      <c r="P16" s="29"/>
      <c r="Q16" s="29"/>
      <c r="R16" s="29"/>
      <c r="S16" s="29"/>
      <c r="T16" s="29"/>
      <c r="U16" s="29"/>
      <c r="V16" s="29"/>
      <c r="W16" s="29"/>
    </row>
    <row r="17" spans="1:23" s="31" customFormat="1" ht="45" x14ac:dyDescent="0.25">
      <c r="A17" s="29"/>
      <c r="C17" s="29"/>
      <c r="D17" s="27" t="s">
        <v>41</v>
      </c>
      <c r="E17" s="28" t="s">
        <v>65</v>
      </c>
      <c r="F17" s="29"/>
      <c r="G17" s="29"/>
      <c r="H17" s="29"/>
      <c r="I17" s="29"/>
      <c r="J17" s="29"/>
      <c r="K17" s="29"/>
      <c r="L17" s="29"/>
      <c r="M17" s="29"/>
      <c r="N17" s="29"/>
      <c r="O17" s="29"/>
      <c r="P17" s="29"/>
      <c r="Q17" s="29"/>
      <c r="R17" s="29"/>
      <c r="S17" s="29"/>
      <c r="T17" s="29"/>
      <c r="U17" s="29"/>
      <c r="V17" s="29"/>
      <c r="W17" s="29"/>
    </row>
    <row r="18" spans="1:23" s="31" customFormat="1" ht="30" x14ac:dyDescent="0.25">
      <c r="A18" s="29"/>
      <c r="C18" s="29"/>
      <c r="D18" s="28" t="s">
        <v>42</v>
      </c>
      <c r="E18" s="27" t="s">
        <v>66</v>
      </c>
      <c r="F18" s="29"/>
      <c r="G18" s="29"/>
      <c r="H18" s="29"/>
      <c r="I18" s="29"/>
      <c r="J18" s="29"/>
      <c r="K18" s="29"/>
      <c r="L18" s="29"/>
      <c r="M18" s="29"/>
      <c r="N18" s="29"/>
      <c r="O18" s="29"/>
      <c r="P18" s="29"/>
      <c r="Q18" s="29"/>
      <c r="R18" s="29"/>
      <c r="S18" s="29"/>
      <c r="T18" s="29"/>
      <c r="U18" s="29"/>
      <c r="V18" s="29"/>
      <c r="W18" s="29"/>
    </row>
    <row r="19" spans="1:23" s="31" customFormat="1" ht="45" x14ac:dyDescent="0.25">
      <c r="A19" s="29"/>
      <c r="C19" s="29"/>
      <c r="D19" s="27" t="s">
        <v>43</v>
      </c>
      <c r="E19" s="28" t="s">
        <v>67</v>
      </c>
      <c r="F19" s="29"/>
      <c r="G19" s="29"/>
      <c r="H19" s="29"/>
      <c r="I19" s="29"/>
      <c r="J19" s="29"/>
      <c r="K19" s="29"/>
      <c r="L19" s="29"/>
      <c r="M19" s="29"/>
      <c r="N19" s="29"/>
      <c r="O19" s="29"/>
      <c r="P19" s="29"/>
      <c r="Q19" s="29"/>
      <c r="R19" s="29"/>
      <c r="S19" s="29"/>
      <c r="T19" s="29"/>
      <c r="U19" s="29"/>
      <c r="V19" s="29"/>
      <c r="W19" s="29"/>
    </row>
    <row r="20" spans="1:23" s="31" customFormat="1" ht="30" x14ac:dyDescent="0.25">
      <c r="A20" s="29"/>
      <c r="C20" s="29"/>
      <c r="D20" s="28" t="s">
        <v>44</v>
      </c>
      <c r="E20" s="28" t="s">
        <v>68</v>
      </c>
      <c r="F20" s="29"/>
      <c r="G20" s="29"/>
      <c r="H20" s="29"/>
      <c r="I20" s="29"/>
      <c r="J20" s="29"/>
      <c r="K20" s="29"/>
      <c r="L20" s="29"/>
      <c r="M20" s="29"/>
      <c r="N20" s="29"/>
      <c r="O20" s="29"/>
      <c r="P20" s="29"/>
      <c r="Q20" s="29"/>
      <c r="R20" s="29"/>
      <c r="S20" s="29"/>
      <c r="T20" s="29"/>
      <c r="U20" s="29"/>
      <c r="V20" s="29"/>
      <c r="W20" s="29"/>
    </row>
    <row r="21" spans="1:23" s="31" customFormat="1" ht="30" x14ac:dyDescent="0.25">
      <c r="A21" s="29"/>
      <c r="C21" s="29"/>
      <c r="D21" s="28" t="s">
        <v>45</v>
      </c>
      <c r="E21" s="27" t="s">
        <v>69</v>
      </c>
      <c r="F21" s="29"/>
      <c r="G21" s="29"/>
      <c r="H21" s="29"/>
      <c r="I21" s="29"/>
      <c r="J21" s="29"/>
      <c r="K21" s="29"/>
      <c r="L21" s="29"/>
      <c r="M21" s="29"/>
      <c r="N21" s="29"/>
      <c r="O21" s="29"/>
      <c r="P21" s="29"/>
      <c r="Q21" s="29"/>
      <c r="R21" s="29"/>
      <c r="S21" s="29"/>
      <c r="T21" s="29"/>
      <c r="U21" s="29"/>
      <c r="V21" s="29"/>
      <c r="W21" s="29"/>
    </row>
    <row r="22" spans="1:23" s="31" customFormat="1" ht="30" x14ac:dyDescent="0.25">
      <c r="A22" s="29"/>
      <c r="C22" s="29"/>
      <c r="D22" s="27" t="s">
        <v>46</v>
      </c>
      <c r="E22" s="27" t="s">
        <v>70</v>
      </c>
      <c r="F22" s="29"/>
      <c r="G22" s="29"/>
      <c r="H22" s="29"/>
      <c r="I22" s="29"/>
      <c r="J22" s="29"/>
      <c r="K22" s="29"/>
      <c r="L22" s="29"/>
      <c r="M22" s="29"/>
      <c r="N22" s="29"/>
      <c r="O22" s="29"/>
      <c r="P22" s="29"/>
      <c r="Q22" s="29"/>
      <c r="R22" s="29"/>
      <c r="S22" s="29"/>
      <c r="T22" s="29"/>
      <c r="U22" s="29"/>
      <c r="V22" s="29"/>
      <c r="W22" s="29"/>
    </row>
    <row r="23" spans="1:23" s="31" customFormat="1" ht="30" x14ac:dyDescent="0.25">
      <c r="A23" s="29"/>
      <c r="C23" s="29"/>
      <c r="D23" s="28" t="s">
        <v>47</v>
      </c>
      <c r="E23" s="27" t="s">
        <v>71</v>
      </c>
      <c r="F23" s="29"/>
      <c r="G23" s="29"/>
      <c r="H23" s="29"/>
      <c r="I23" s="29"/>
      <c r="J23" s="29"/>
      <c r="K23" s="29"/>
      <c r="L23" s="29"/>
      <c r="M23" s="29"/>
      <c r="N23" s="29"/>
      <c r="O23" s="29"/>
      <c r="P23" s="29"/>
      <c r="Q23" s="29"/>
      <c r="R23" s="29"/>
      <c r="S23" s="29"/>
      <c r="T23" s="29"/>
      <c r="U23" s="29"/>
      <c r="V23" s="29"/>
      <c r="W23" s="29"/>
    </row>
    <row r="24" spans="1:23" s="31" customFormat="1" ht="30" x14ac:dyDescent="0.25">
      <c r="A24" s="29"/>
      <c r="C24" s="29"/>
      <c r="D24" s="27" t="s">
        <v>48</v>
      </c>
      <c r="E24" s="27" t="s">
        <v>72</v>
      </c>
      <c r="F24" s="29"/>
      <c r="G24" s="29"/>
      <c r="H24" s="29"/>
      <c r="I24" s="29"/>
      <c r="J24" s="29"/>
      <c r="K24" s="29"/>
      <c r="L24" s="29"/>
      <c r="M24" s="29"/>
      <c r="N24" s="29"/>
      <c r="O24" s="29"/>
      <c r="P24" s="29"/>
      <c r="Q24" s="29"/>
      <c r="R24" s="29"/>
      <c r="S24" s="29"/>
      <c r="T24" s="29"/>
      <c r="U24" s="29"/>
      <c r="V24" s="29"/>
      <c r="W24" s="29"/>
    </row>
    <row r="25" spans="1:23" s="31" customFormat="1" x14ac:dyDescent="0.25">
      <c r="A25" s="29"/>
      <c r="C25" s="29"/>
      <c r="D25" s="27" t="s">
        <v>49</v>
      </c>
      <c r="E25" s="28" t="s">
        <v>96</v>
      </c>
      <c r="F25" s="29"/>
      <c r="G25" s="29"/>
      <c r="H25" s="29"/>
      <c r="I25" s="29"/>
      <c r="J25" s="29"/>
      <c r="K25" s="29"/>
      <c r="L25" s="29"/>
      <c r="M25" s="29"/>
      <c r="N25" s="29"/>
      <c r="O25" s="29"/>
      <c r="P25" s="29"/>
      <c r="Q25" s="29"/>
      <c r="R25" s="29"/>
      <c r="S25" s="29"/>
      <c r="T25" s="29"/>
      <c r="U25" s="29"/>
      <c r="V25" s="29"/>
      <c r="W25" s="29"/>
    </row>
    <row r="26" spans="1:23" s="31" customFormat="1" x14ac:dyDescent="0.25">
      <c r="A26" s="29"/>
      <c r="C26" s="29"/>
      <c r="D26" s="27" t="s">
        <v>50</v>
      </c>
      <c r="E26" s="27" t="s">
        <v>97</v>
      </c>
      <c r="F26" s="29"/>
      <c r="G26" s="29"/>
      <c r="H26" s="29"/>
      <c r="I26" s="29"/>
      <c r="J26" s="29"/>
      <c r="K26" s="29"/>
      <c r="L26" s="29"/>
      <c r="M26" s="29"/>
      <c r="N26" s="29"/>
      <c r="O26" s="29"/>
      <c r="P26" s="29"/>
      <c r="Q26" s="29"/>
      <c r="R26" s="29"/>
      <c r="S26" s="29"/>
      <c r="T26" s="29"/>
      <c r="U26" s="29"/>
      <c r="V26" s="29"/>
      <c r="W26" s="29"/>
    </row>
    <row r="27" spans="1:23" s="31" customFormat="1" ht="30" x14ac:dyDescent="0.25">
      <c r="A27" s="29"/>
      <c r="C27" s="29"/>
      <c r="D27" s="27" t="s">
        <v>51</v>
      </c>
      <c r="E27" s="27" t="s">
        <v>73</v>
      </c>
      <c r="F27" s="29"/>
      <c r="G27" s="29"/>
      <c r="H27" s="29"/>
      <c r="I27" s="29"/>
      <c r="J27" s="29"/>
      <c r="K27" s="29"/>
      <c r="L27" s="29"/>
      <c r="M27" s="29"/>
      <c r="N27" s="29"/>
      <c r="O27" s="29"/>
      <c r="P27" s="29"/>
      <c r="Q27" s="29"/>
      <c r="R27" s="29"/>
      <c r="S27" s="29"/>
      <c r="T27" s="29"/>
      <c r="U27" s="29"/>
      <c r="V27" s="29"/>
      <c r="W27" s="29"/>
    </row>
    <row r="28" spans="1:23" s="31" customFormat="1" ht="30" x14ac:dyDescent="0.25">
      <c r="A28" s="29"/>
      <c r="C28" s="29"/>
      <c r="D28" s="27" t="s">
        <v>52</v>
      </c>
      <c r="E28" s="28" t="s">
        <v>74</v>
      </c>
      <c r="F28" s="29"/>
      <c r="G28" s="29"/>
      <c r="H28" s="29"/>
      <c r="I28" s="29"/>
      <c r="J28" s="29"/>
      <c r="K28" s="29"/>
      <c r="L28" s="29"/>
      <c r="M28" s="29"/>
      <c r="N28" s="29"/>
      <c r="O28" s="29"/>
      <c r="P28" s="29"/>
      <c r="Q28" s="29"/>
      <c r="R28" s="29"/>
      <c r="S28" s="29"/>
      <c r="T28" s="29"/>
      <c r="U28" s="29"/>
      <c r="V28" s="29"/>
      <c r="W28" s="29"/>
    </row>
    <row r="29" spans="1:23" s="31" customFormat="1" ht="30" x14ac:dyDescent="0.25">
      <c r="A29" s="29"/>
      <c r="C29" s="29"/>
      <c r="D29" s="27" t="s">
        <v>53</v>
      </c>
      <c r="E29" s="28" t="s">
        <v>75</v>
      </c>
      <c r="F29" s="29"/>
      <c r="G29" s="29"/>
      <c r="H29" s="29"/>
      <c r="I29" s="29"/>
      <c r="J29" s="29"/>
      <c r="K29" s="29"/>
      <c r="L29" s="29"/>
      <c r="M29" s="29"/>
      <c r="N29" s="29"/>
      <c r="O29" s="29"/>
      <c r="P29" s="29"/>
      <c r="Q29" s="29"/>
      <c r="R29" s="29"/>
      <c r="S29" s="29"/>
      <c r="T29" s="29"/>
      <c r="U29" s="29"/>
      <c r="V29" s="29"/>
      <c r="W29" s="29"/>
    </row>
    <row r="30" spans="1:23" s="31" customFormat="1" ht="45" x14ac:dyDescent="0.25">
      <c r="A30" s="29"/>
      <c r="C30" s="29"/>
      <c r="D30" s="27" t="s">
        <v>54</v>
      </c>
      <c r="E30" s="27" t="s">
        <v>76</v>
      </c>
      <c r="F30" s="29"/>
      <c r="G30" s="29"/>
      <c r="H30" s="29"/>
      <c r="I30" s="29"/>
      <c r="J30" s="29"/>
      <c r="K30" s="29"/>
      <c r="L30" s="29"/>
      <c r="M30" s="29"/>
      <c r="N30" s="29"/>
      <c r="O30" s="29"/>
      <c r="P30" s="29"/>
      <c r="Q30" s="29"/>
      <c r="R30" s="29"/>
      <c r="S30" s="29"/>
      <c r="T30" s="29"/>
      <c r="U30" s="29"/>
      <c r="V30" s="29"/>
      <c r="W30" s="29"/>
    </row>
    <row r="31" spans="1:23" s="31" customFormat="1" ht="30" x14ac:dyDescent="0.25">
      <c r="A31" s="29"/>
      <c r="C31" s="29"/>
      <c r="E31" s="27" t="s">
        <v>77</v>
      </c>
      <c r="F31" s="29"/>
      <c r="G31" s="29"/>
      <c r="H31" s="29"/>
      <c r="I31" s="29"/>
      <c r="J31" s="29"/>
      <c r="K31" s="29"/>
      <c r="L31" s="29"/>
      <c r="M31" s="29"/>
      <c r="N31" s="29"/>
      <c r="O31" s="29"/>
      <c r="P31" s="29"/>
      <c r="Q31" s="29"/>
      <c r="R31" s="29"/>
      <c r="S31" s="29"/>
      <c r="T31" s="29"/>
      <c r="U31" s="29"/>
      <c r="V31" s="29"/>
      <c r="W31" s="29"/>
    </row>
    <row r="32" spans="1:23" s="31" customFormat="1" x14ac:dyDescent="0.25">
      <c r="A32" s="29"/>
      <c r="C32" s="29"/>
      <c r="E32" s="27" t="s">
        <v>78</v>
      </c>
      <c r="F32" s="29"/>
      <c r="G32" s="29"/>
      <c r="H32" s="29"/>
      <c r="I32" s="29"/>
      <c r="J32" s="29"/>
      <c r="K32" s="29"/>
      <c r="L32" s="29"/>
      <c r="M32" s="29"/>
      <c r="N32" s="29"/>
      <c r="O32" s="29"/>
      <c r="P32" s="29"/>
      <c r="Q32" s="29"/>
      <c r="R32" s="29"/>
      <c r="S32" s="29"/>
      <c r="T32" s="29"/>
      <c r="U32" s="29"/>
      <c r="V32" s="29"/>
      <c r="W32" s="29"/>
    </row>
    <row r="33" spans="1:23" s="31" customFormat="1" ht="30" x14ac:dyDescent="0.25">
      <c r="A33" s="29"/>
      <c r="C33" s="29"/>
      <c r="E33" s="27" t="s">
        <v>79</v>
      </c>
      <c r="F33" s="29"/>
      <c r="G33" s="29"/>
      <c r="H33" s="29"/>
      <c r="I33" s="29"/>
      <c r="J33" s="29"/>
      <c r="K33" s="29"/>
      <c r="L33" s="29"/>
      <c r="M33" s="29"/>
      <c r="N33" s="29"/>
      <c r="O33" s="29"/>
      <c r="P33" s="29"/>
      <c r="Q33" s="29"/>
      <c r="R33" s="29"/>
      <c r="S33" s="29"/>
      <c r="T33" s="29"/>
      <c r="U33" s="29"/>
      <c r="V33" s="29"/>
      <c r="W33" s="29"/>
    </row>
    <row r="34" spans="1:23" s="31" customFormat="1" ht="30" x14ac:dyDescent="0.25">
      <c r="A34" s="29"/>
      <c r="C34" s="29"/>
      <c r="E34" s="27" t="s">
        <v>80</v>
      </c>
      <c r="F34" s="29"/>
      <c r="G34" s="29"/>
      <c r="H34" s="29"/>
      <c r="I34" s="29"/>
      <c r="J34" s="29"/>
      <c r="K34" s="29"/>
      <c r="L34" s="29"/>
      <c r="M34" s="29"/>
      <c r="N34" s="29"/>
      <c r="O34" s="29"/>
      <c r="P34" s="29"/>
      <c r="Q34" s="29"/>
      <c r="R34" s="29"/>
      <c r="S34" s="29"/>
      <c r="T34" s="29"/>
      <c r="U34" s="29"/>
      <c r="V34" s="29"/>
      <c r="W34" s="29"/>
    </row>
    <row r="35" spans="1:23" s="31" customFormat="1" x14ac:dyDescent="0.25">
      <c r="A35" s="29"/>
      <c r="C35" s="29"/>
      <c r="E35" s="27" t="s">
        <v>81</v>
      </c>
      <c r="F35" s="29"/>
      <c r="G35" s="29"/>
      <c r="H35" s="29"/>
      <c r="I35" s="29"/>
      <c r="J35" s="29"/>
      <c r="K35" s="29"/>
      <c r="L35" s="29"/>
      <c r="M35" s="29"/>
      <c r="N35" s="29"/>
      <c r="O35" s="29"/>
      <c r="P35" s="29"/>
      <c r="Q35" s="29"/>
      <c r="R35" s="29"/>
      <c r="S35" s="29"/>
      <c r="T35" s="29"/>
      <c r="U35" s="29"/>
      <c r="V35" s="29"/>
      <c r="W35" s="29"/>
    </row>
    <row r="36" spans="1:23" s="31" customFormat="1" ht="30" x14ac:dyDescent="0.25">
      <c r="A36" s="29"/>
      <c r="C36" s="29"/>
      <c r="E36" s="27" t="s">
        <v>82</v>
      </c>
      <c r="F36" s="29"/>
      <c r="G36" s="29"/>
      <c r="H36" s="29"/>
      <c r="I36" s="29"/>
      <c r="J36" s="29"/>
      <c r="K36" s="29"/>
      <c r="L36" s="29"/>
      <c r="M36" s="29"/>
      <c r="N36" s="29"/>
      <c r="O36" s="29"/>
      <c r="P36" s="29"/>
      <c r="Q36" s="29"/>
      <c r="R36" s="29"/>
      <c r="S36" s="29"/>
      <c r="T36" s="29"/>
      <c r="U36" s="29"/>
      <c r="V36" s="29"/>
      <c r="W36" s="29"/>
    </row>
    <row r="37" spans="1:23" s="31" customFormat="1" x14ac:dyDescent="0.25">
      <c r="A37" s="29"/>
      <c r="C37" s="29"/>
      <c r="E37" s="27" t="s">
        <v>83</v>
      </c>
      <c r="F37" s="29"/>
      <c r="G37" s="29"/>
      <c r="H37" s="29"/>
      <c r="I37" s="29"/>
      <c r="J37" s="29"/>
      <c r="K37" s="29"/>
      <c r="L37" s="29"/>
      <c r="M37" s="29"/>
      <c r="N37" s="29"/>
      <c r="O37" s="29"/>
      <c r="P37" s="29"/>
      <c r="Q37" s="29"/>
      <c r="R37" s="29"/>
      <c r="S37" s="29"/>
      <c r="T37" s="29"/>
      <c r="U37" s="29"/>
      <c r="V37" s="29"/>
      <c r="W37" s="29"/>
    </row>
    <row r="38" spans="1:23" s="31" customFormat="1" ht="30" x14ac:dyDescent="0.25">
      <c r="A38" s="29"/>
      <c r="C38" s="29"/>
      <c r="E38" s="27" t="s">
        <v>84</v>
      </c>
      <c r="F38" s="29"/>
      <c r="G38" s="29"/>
      <c r="H38" s="29"/>
      <c r="I38" s="29"/>
      <c r="J38" s="29"/>
      <c r="K38" s="29"/>
      <c r="L38" s="29"/>
      <c r="M38" s="29"/>
      <c r="N38" s="29"/>
      <c r="O38" s="29"/>
      <c r="P38" s="29"/>
      <c r="Q38" s="29"/>
      <c r="R38" s="29"/>
      <c r="S38" s="29"/>
      <c r="T38" s="29"/>
      <c r="U38" s="29"/>
      <c r="V38" s="29"/>
      <c r="W38" s="29"/>
    </row>
    <row r="39" spans="1:23" s="31" customFormat="1" ht="30" x14ac:dyDescent="0.25">
      <c r="A39" s="29"/>
      <c r="C39" s="29"/>
      <c r="E39" s="27" t="s">
        <v>85</v>
      </c>
      <c r="F39" s="29"/>
      <c r="G39" s="29"/>
      <c r="H39" s="29"/>
      <c r="I39" s="29"/>
      <c r="J39" s="29"/>
      <c r="K39" s="29"/>
      <c r="L39" s="29"/>
      <c r="M39" s="29"/>
      <c r="N39" s="29"/>
      <c r="O39" s="29"/>
      <c r="P39" s="29"/>
      <c r="Q39" s="29"/>
      <c r="R39" s="29"/>
      <c r="S39" s="29"/>
      <c r="T39" s="29"/>
      <c r="U39" s="29"/>
      <c r="V39" s="29"/>
      <c r="W39" s="29"/>
    </row>
    <row r="40" spans="1:23" s="31" customFormat="1" ht="30" x14ac:dyDescent="0.25">
      <c r="A40" s="29"/>
      <c r="C40" s="29"/>
      <c r="E40" s="27" t="s">
        <v>86</v>
      </c>
      <c r="F40" s="29"/>
      <c r="G40" s="29"/>
      <c r="H40" s="29"/>
      <c r="I40" s="29"/>
      <c r="J40" s="29"/>
      <c r="K40" s="29"/>
      <c r="L40" s="29"/>
      <c r="M40" s="29"/>
      <c r="N40" s="29"/>
      <c r="O40" s="29"/>
      <c r="P40" s="29"/>
      <c r="Q40" s="29"/>
      <c r="R40" s="29"/>
      <c r="S40" s="29"/>
      <c r="T40" s="29"/>
      <c r="U40" s="29"/>
      <c r="V40" s="29"/>
      <c r="W40" s="29"/>
    </row>
    <row r="41" spans="1:23" s="31" customFormat="1" ht="30" x14ac:dyDescent="0.25">
      <c r="A41" s="29"/>
      <c r="C41" s="29"/>
      <c r="E41" s="27" t="s">
        <v>87</v>
      </c>
      <c r="F41" s="29"/>
      <c r="G41" s="29"/>
      <c r="H41" s="29"/>
      <c r="I41" s="29"/>
      <c r="J41" s="29"/>
      <c r="K41" s="29"/>
      <c r="L41" s="29"/>
      <c r="M41" s="29"/>
      <c r="N41" s="29"/>
      <c r="O41" s="29"/>
      <c r="P41" s="29"/>
      <c r="Q41" s="29"/>
      <c r="R41" s="29"/>
      <c r="S41" s="29"/>
      <c r="T41" s="29"/>
      <c r="U41" s="29"/>
      <c r="V41" s="29"/>
      <c r="W41" s="29"/>
    </row>
    <row r="42" spans="1:23" s="31" customFormat="1" ht="30" x14ac:dyDescent="0.25">
      <c r="A42" s="29"/>
      <c r="C42" s="29"/>
      <c r="E42" s="27" t="s">
        <v>88</v>
      </c>
      <c r="F42" s="29"/>
      <c r="G42" s="29"/>
      <c r="H42" s="29"/>
      <c r="I42" s="29"/>
      <c r="J42" s="29"/>
      <c r="K42" s="29"/>
      <c r="L42" s="29"/>
      <c r="M42" s="29"/>
      <c r="N42" s="29"/>
      <c r="O42" s="29"/>
      <c r="P42" s="29"/>
      <c r="Q42" s="29"/>
      <c r="R42" s="29"/>
      <c r="S42" s="29"/>
      <c r="T42" s="29"/>
      <c r="U42" s="29"/>
      <c r="V42" s="29"/>
      <c r="W42" s="29"/>
    </row>
    <row r="43" spans="1:23" s="31" customFormat="1" ht="30" x14ac:dyDescent="0.25">
      <c r="A43" s="29"/>
      <c r="C43" s="29"/>
      <c r="E43" s="27" t="s">
        <v>103</v>
      </c>
      <c r="F43" s="29"/>
      <c r="G43" s="29"/>
      <c r="H43" s="29"/>
      <c r="I43" s="29"/>
      <c r="J43" s="29"/>
      <c r="K43" s="29"/>
      <c r="L43" s="29"/>
      <c r="M43" s="29"/>
      <c r="N43" s="29"/>
      <c r="O43" s="29"/>
      <c r="P43" s="29"/>
      <c r="Q43" s="29"/>
      <c r="R43" s="29"/>
      <c r="S43" s="29"/>
      <c r="T43" s="29"/>
      <c r="U43" s="29"/>
      <c r="V43" s="29"/>
      <c r="W43" s="29"/>
    </row>
    <row r="44" spans="1:23" s="31" customFormat="1" ht="45" x14ac:dyDescent="0.25">
      <c r="A44" s="29"/>
      <c r="C44" s="29"/>
      <c r="E44" s="27" t="s">
        <v>89</v>
      </c>
      <c r="F44" s="29"/>
      <c r="G44" s="29"/>
      <c r="H44" s="29"/>
      <c r="I44" s="29"/>
      <c r="J44" s="29"/>
      <c r="K44" s="29"/>
      <c r="L44" s="29"/>
      <c r="M44" s="29"/>
      <c r="N44" s="29"/>
      <c r="O44" s="29"/>
      <c r="P44" s="29"/>
      <c r="Q44" s="29"/>
      <c r="R44" s="29"/>
      <c r="S44" s="29"/>
      <c r="T44" s="29"/>
      <c r="U44" s="29"/>
      <c r="V44" s="29"/>
      <c r="W44" s="29"/>
    </row>
    <row r="45" spans="1:23" s="31" customFormat="1" ht="30" x14ac:dyDescent="0.25">
      <c r="A45" s="29"/>
      <c r="E45" s="27" t="s">
        <v>90</v>
      </c>
      <c r="F45" s="29"/>
      <c r="G45" s="29"/>
      <c r="H45" s="29"/>
      <c r="I45" s="29"/>
      <c r="J45" s="29"/>
      <c r="K45" s="29"/>
      <c r="L45" s="29"/>
      <c r="M45" s="29"/>
      <c r="N45" s="29"/>
      <c r="O45" s="29"/>
      <c r="P45" s="29"/>
      <c r="Q45" s="29"/>
      <c r="R45" s="29"/>
      <c r="S45" s="29"/>
      <c r="T45" s="29"/>
      <c r="U45" s="29"/>
      <c r="V45" s="29"/>
      <c r="W45" s="29"/>
    </row>
    <row r="46" spans="1:23" s="31" customFormat="1" ht="12.75" customHeight="1" x14ac:dyDescent="0.25">
      <c r="A46" s="29"/>
      <c r="F46" s="29"/>
      <c r="G46" s="29"/>
      <c r="H46" s="29"/>
      <c r="I46" s="29"/>
      <c r="J46" s="29"/>
      <c r="K46" s="29"/>
      <c r="L46" s="29"/>
      <c r="M46" s="29"/>
      <c r="N46" s="29"/>
      <c r="O46" s="29"/>
      <c r="P46" s="29"/>
      <c r="Q46" s="29"/>
      <c r="R46" s="29"/>
      <c r="S46" s="29"/>
      <c r="T46" s="29"/>
      <c r="U46" s="29"/>
      <c r="V46" s="29"/>
      <c r="W46" s="29"/>
    </row>
    <row r="47" spans="1:23" s="31" customFormat="1" ht="12.75" customHeight="1" x14ac:dyDescent="0.25">
      <c r="A47" s="29"/>
      <c r="F47" s="29"/>
      <c r="G47" s="29"/>
      <c r="H47" s="29"/>
      <c r="I47" s="29"/>
      <c r="J47" s="29"/>
      <c r="K47" s="29"/>
      <c r="L47" s="29"/>
      <c r="M47" s="29"/>
      <c r="N47" s="29"/>
      <c r="O47" s="29"/>
      <c r="P47" s="29"/>
      <c r="Q47" s="29"/>
      <c r="R47" s="29"/>
      <c r="S47" s="29"/>
      <c r="T47" s="29"/>
      <c r="U47" s="29"/>
      <c r="V47" s="29"/>
      <c r="W47" s="29"/>
    </row>
    <row r="48" spans="1:23" s="31" customFormat="1" ht="12.75" customHeight="1" x14ac:dyDescent="0.25">
      <c r="A48" s="29"/>
      <c r="F48" s="29"/>
      <c r="G48" s="29"/>
      <c r="H48" s="29"/>
      <c r="I48" s="29"/>
      <c r="J48" s="29"/>
      <c r="K48" s="29"/>
      <c r="L48" s="29"/>
      <c r="M48" s="29"/>
      <c r="N48" s="29"/>
      <c r="O48" s="29"/>
      <c r="P48" s="29"/>
      <c r="Q48" s="29"/>
      <c r="R48" s="29"/>
      <c r="S48" s="29"/>
      <c r="T48" s="29"/>
      <c r="U48" s="29"/>
      <c r="V48" s="29"/>
      <c r="W48" s="29"/>
    </row>
    <row r="49" spans="1:23" s="31" customFormat="1" ht="12.75" customHeight="1" x14ac:dyDescent="0.25">
      <c r="A49" s="29"/>
      <c r="F49" s="29"/>
      <c r="G49" s="29"/>
      <c r="H49" s="29"/>
      <c r="I49" s="29"/>
      <c r="J49" s="29"/>
      <c r="K49" s="29"/>
      <c r="L49" s="29"/>
      <c r="M49" s="29"/>
      <c r="N49" s="29"/>
      <c r="O49" s="29"/>
      <c r="P49" s="29"/>
      <c r="Q49" s="29"/>
      <c r="R49" s="29"/>
      <c r="S49" s="29"/>
      <c r="T49" s="29"/>
      <c r="U49" s="29"/>
      <c r="V49" s="29"/>
      <c r="W49" s="29"/>
    </row>
    <row r="50" spans="1:23" s="31" customFormat="1" ht="12.75" customHeight="1" x14ac:dyDescent="0.25">
      <c r="A50" s="29"/>
      <c r="F50" s="29"/>
      <c r="G50" s="29"/>
      <c r="H50" s="29"/>
      <c r="I50" s="29"/>
      <c r="J50" s="29"/>
      <c r="K50" s="29"/>
      <c r="L50" s="29"/>
      <c r="M50" s="29"/>
      <c r="N50" s="29"/>
      <c r="O50" s="29"/>
      <c r="P50" s="29"/>
      <c r="Q50" s="29"/>
      <c r="R50" s="29"/>
      <c r="S50" s="29"/>
      <c r="T50" s="29"/>
      <c r="U50" s="29"/>
      <c r="V50" s="29"/>
      <c r="W50" s="29"/>
    </row>
    <row r="51" spans="1:23" s="31" customFormat="1" ht="12.75" customHeight="1" x14ac:dyDescent="0.25">
      <c r="A51" s="29"/>
      <c r="F51" s="29"/>
      <c r="G51" s="29"/>
      <c r="H51" s="29"/>
      <c r="I51" s="29"/>
      <c r="J51" s="29"/>
      <c r="K51" s="29"/>
      <c r="L51" s="29"/>
      <c r="M51" s="29"/>
      <c r="N51" s="29"/>
      <c r="O51" s="29"/>
      <c r="P51" s="29"/>
      <c r="Q51" s="29"/>
      <c r="R51" s="29"/>
      <c r="S51" s="29"/>
      <c r="T51" s="29"/>
      <c r="U51" s="29"/>
      <c r="V51" s="29"/>
      <c r="W51" s="29"/>
    </row>
    <row r="52" spans="1:23" s="31" customFormat="1" ht="12.75" customHeight="1" x14ac:dyDescent="0.25">
      <c r="A52" s="29"/>
      <c r="F52" s="29"/>
      <c r="G52" s="29"/>
      <c r="H52" s="29"/>
      <c r="I52" s="29"/>
      <c r="J52" s="29"/>
      <c r="K52" s="29"/>
      <c r="L52" s="29"/>
      <c r="M52" s="29"/>
      <c r="N52" s="29"/>
      <c r="O52" s="29"/>
      <c r="P52" s="29"/>
      <c r="Q52" s="29"/>
      <c r="R52" s="29"/>
      <c r="S52" s="29"/>
      <c r="T52" s="29"/>
      <c r="U52" s="29"/>
      <c r="V52" s="29"/>
      <c r="W52" s="29"/>
    </row>
    <row r="53" spans="1:23" s="31" customFormat="1" ht="12.75" customHeight="1" x14ac:dyDescent="0.25">
      <c r="A53" s="29"/>
      <c r="F53" s="29"/>
      <c r="G53" s="29"/>
      <c r="H53" s="29"/>
      <c r="I53" s="29"/>
      <c r="J53" s="29"/>
      <c r="K53" s="29"/>
      <c r="L53" s="29"/>
      <c r="M53" s="29"/>
      <c r="N53" s="29"/>
      <c r="O53" s="29"/>
      <c r="P53" s="29"/>
      <c r="Q53" s="29"/>
      <c r="R53" s="29"/>
      <c r="S53" s="29"/>
      <c r="T53" s="29"/>
      <c r="U53" s="29"/>
      <c r="V53" s="29"/>
      <c r="W53" s="29"/>
    </row>
    <row r="54" spans="1:23" s="31" customFormat="1" ht="12.75" customHeight="1" x14ac:dyDescent="0.25">
      <c r="A54" s="29"/>
      <c r="F54" s="29"/>
      <c r="G54" s="29"/>
      <c r="H54" s="29"/>
      <c r="I54" s="29"/>
      <c r="J54" s="29"/>
      <c r="K54" s="29"/>
      <c r="L54" s="29"/>
      <c r="M54" s="29"/>
      <c r="N54" s="29"/>
      <c r="O54" s="29"/>
      <c r="P54" s="29"/>
      <c r="Q54" s="29"/>
      <c r="R54" s="29"/>
      <c r="S54" s="29"/>
      <c r="T54" s="29"/>
      <c r="U54" s="29"/>
      <c r="V54" s="29"/>
      <c r="W54" s="29"/>
    </row>
    <row r="55" spans="1:23" s="31" customFormat="1" ht="12.75" customHeight="1" x14ac:dyDescent="0.25">
      <c r="A55" s="29"/>
      <c r="F55" s="29"/>
      <c r="G55" s="29"/>
      <c r="H55" s="29"/>
      <c r="I55" s="29"/>
      <c r="J55" s="29"/>
      <c r="K55" s="29"/>
      <c r="L55" s="29"/>
      <c r="M55" s="29"/>
      <c r="N55" s="29"/>
      <c r="O55" s="29"/>
      <c r="P55" s="29"/>
      <c r="Q55" s="29"/>
      <c r="R55" s="29"/>
      <c r="S55" s="29"/>
      <c r="T55" s="29"/>
      <c r="U55" s="29"/>
      <c r="V55" s="29"/>
      <c r="W55" s="29"/>
    </row>
    <row r="56" spans="1:23" s="31" customFormat="1" ht="15" customHeight="1" x14ac:dyDescent="0.25"/>
    <row r="57" spans="1:23" s="31" customFormat="1" ht="15" customHeight="1" x14ac:dyDescent="0.25"/>
    <row r="58" spans="1:23" s="31" customFormat="1" ht="15" customHeight="1" x14ac:dyDescent="0.25"/>
    <row r="59" spans="1:23" s="31" customFormat="1" ht="15" customHeight="1" x14ac:dyDescent="0.25"/>
    <row r="60" spans="1:23" s="31" customFormat="1" ht="15" customHeight="1" x14ac:dyDescent="0.25"/>
    <row r="61" spans="1:23" s="31" customFormat="1" ht="15" customHeight="1" x14ac:dyDescent="0.25"/>
    <row r="62" spans="1:23" s="31" customFormat="1" ht="15" customHeight="1" x14ac:dyDescent="0.25"/>
    <row r="63" spans="1:23" s="31" customFormat="1" ht="15" customHeight="1" x14ac:dyDescent="0.25"/>
    <row r="64" spans="1:23" s="31" customFormat="1" ht="15" customHeight="1" x14ac:dyDescent="0.25"/>
    <row r="65" spans="3:3" s="31" customFormat="1" ht="15" customHeight="1" x14ac:dyDescent="0.25"/>
    <row r="66" spans="3:3" s="31" customFormat="1" ht="15" customHeight="1" x14ac:dyDescent="0.25">
      <c r="C66" s="9"/>
    </row>
  </sheetData>
  <autoFilter ref="B6:E42"/>
  <sortState ref="B3:B41">
    <sortCondition ref="B3"/>
  </sortState>
  <mergeCells count="1">
    <mergeCell ref="B3:E3"/>
  </mergeCells>
  <pageMargins left="0.56000000000000005" right="0.56000000000000005" top="0.45" bottom="0.33" header="0.4" footer="0.31496062992125984"/>
  <pageSetup paperSize="5" scale="87" orientation="landscape" r:id="rId1"/>
  <rowBreaks count="1" manualBreakCount="1">
    <brk id="21"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K17" zoomScaleSheetLayoutView="100" workbookViewId="0">
      <selection activeCell="N27" sqref="N27"/>
    </sheetView>
  </sheetViews>
  <sheetFormatPr baseColWidth="10" defaultColWidth="10.85546875" defaultRowHeight="15" x14ac:dyDescent="0.25"/>
  <cols>
    <col min="1" max="1" width="28.42578125" style="75" customWidth="1"/>
    <col min="2" max="5" width="25.7109375" style="75" customWidth="1"/>
    <col min="6" max="8" width="30.42578125" style="75" customWidth="1"/>
    <col min="9" max="9" width="16.28515625" style="75" bestFit="1" customWidth="1"/>
    <col min="10" max="10" width="19.42578125" style="75" customWidth="1"/>
    <col min="11" max="11" width="8.42578125" style="89" customWidth="1"/>
    <col min="12" max="13" width="10.85546875" style="89"/>
    <col min="14" max="14" width="29" style="75" customWidth="1"/>
    <col min="15" max="15" width="13.7109375" style="89" customWidth="1"/>
    <col min="16" max="16" width="9.85546875" style="89" customWidth="1"/>
    <col min="17" max="17" width="10.85546875" style="89"/>
    <col min="18" max="18" width="29.28515625" style="75" customWidth="1"/>
    <col min="19" max="19" width="41.42578125" style="75" customWidth="1"/>
    <col min="20" max="16384" width="10.8554687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60" x14ac:dyDescent="0.25">
      <c r="A11" s="79" t="s">
        <v>115</v>
      </c>
      <c r="B11" s="79" t="s">
        <v>23</v>
      </c>
      <c r="C11" s="79" t="s">
        <v>35</v>
      </c>
      <c r="D11" s="79" t="s">
        <v>61</v>
      </c>
      <c r="E11" s="80" t="s">
        <v>1544</v>
      </c>
      <c r="F11" s="79" t="s">
        <v>1545</v>
      </c>
      <c r="G11" s="79" t="s">
        <v>1546</v>
      </c>
      <c r="H11" s="79" t="s">
        <v>442</v>
      </c>
      <c r="I11" s="79" t="s">
        <v>443</v>
      </c>
      <c r="J11" s="79" t="s">
        <v>464</v>
      </c>
      <c r="K11" s="83">
        <v>10</v>
      </c>
      <c r="L11" s="3">
        <v>0.6</v>
      </c>
      <c r="M11" s="5">
        <f t="shared" ref="M11:M20" si="0">(K11*(L11/100))</f>
        <v>0.06</v>
      </c>
      <c r="N11" s="84" t="s">
        <v>234</v>
      </c>
      <c r="O11" s="83">
        <v>2</v>
      </c>
      <c r="P11" s="83">
        <v>3</v>
      </c>
      <c r="Q11" s="37" t="str">
        <f t="shared" ref="Q11:Q20" si="1">IF($O11*$P11&lt;=0,"",(IF($O11*$P11=9,"ALTO",IF($O11*$P11=6,"ALTO",IF($O11*$P11=4,"MEDIO",IF($O11*$P11=3,"MEDIO",IF($O11*$P11=2,"BAJO",IF($O11*$P11=1,"BAJO",0))))))))</f>
        <v>ALTO</v>
      </c>
      <c r="R11" s="79" t="s">
        <v>235</v>
      </c>
      <c r="S11" s="79"/>
    </row>
    <row r="12" spans="1:19" s="85" customFormat="1" ht="60" x14ac:dyDescent="0.25">
      <c r="A12" s="79" t="s">
        <v>115</v>
      </c>
      <c r="B12" s="79" t="s">
        <v>23</v>
      </c>
      <c r="C12" s="79" t="s">
        <v>35</v>
      </c>
      <c r="D12" s="79" t="s">
        <v>62</v>
      </c>
      <c r="E12" s="80" t="s">
        <v>1544</v>
      </c>
      <c r="F12" s="79" t="s">
        <v>1547</v>
      </c>
      <c r="G12" s="79" t="s">
        <v>1546</v>
      </c>
      <c r="H12" s="79" t="s">
        <v>467</v>
      </c>
      <c r="I12" s="81">
        <v>43070</v>
      </c>
      <c r="J12" s="79" t="s">
        <v>459</v>
      </c>
      <c r="K12" s="83">
        <v>15</v>
      </c>
      <c r="L12" s="3">
        <v>1</v>
      </c>
      <c r="M12" s="5">
        <f t="shared" si="0"/>
        <v>0.15</v>
      </c>
      <c r="N12" s="84" t="s">
        <v>416</v>
      </c>
      <c r="O12" s="83">
        <v>1</v>
      </c>
      <c r="P12" s="83">
        <v>3</v>
      </c>
      <c r="Q12" s="37" t="str">
        <f t="shared" si="1"/>
        <v>MEDIO</v>
      </c>
      <c r="R12" s="79" t="s">
        <v>417</v>
      </c>
      <c r="S12" s="79" t="s">
        <v>1548</v>
      </c>
    </row>
    <row r="13" spans="1:19" s="85" customFormat="1" ht="75" x14ac:dyDescent="0.25">
      <c r="A13" s="79" t="s">
        <v>115</v>
      </c>
      <c r="B13" s="79" t="s">
        <v>23</v>
      </c>
      <c r="C13" s="79" t="s">
        <v>36</v>
      </c>
      <c r="D13" s="79" t="s">
        <v>63</v>
      </c>
      <c r="E13" s="80" t="s">
        <v>1544</v>
      </c>
      <c r="F13" s="79" t="s">
        <v>372</v>
      </c>
      <c r="G13" s="79" t="s">
        <v>1549</v>
      </c>
      <c r="H13" s="79" t="s">
        <v>374</v>
      </c>
      <c r="I13" s="160" t="s">
        <v>481</v>
      </c>
      <c r="J13" s="79" t="s">
        <v>1550</v>
      </c>
      <c r="K13" s="83">
        <v>10</v>
      </c>
      <c r="L13" s="3">
        <v>0.5</v>
      </c>
      <c r="M13" s="5">
        <f t="shared" si="0"/>
        <v>0.05</v>
      </c>
      <c r="N13" s="84" t="s">
        <v>423</v>
      </c>
      <c r="O13" s="83">
        <v>2</v>
      </c>
      <c r="P13" s="83">
        <v>3</v>
      </c>
      <c r="Q13" s="37" t="str">
        <f t="shared" si="1"/>
        <v>ALTO</v>
      </c>
      <c r="R13" s="79" t="s">
        <v>469</v>
      </c>
      <c r="S13" s="79"/>
    </row>
    <row r="14" spans="1:19" s="85" customFormat="1" ht="105" x14ac:dyDescent="0.25">
      <c r="A14" s="79" t="s">
        <v>91</v>
      </c>
      <c r="B14" s="79" t="s">
        <v>26</v>
      </c>
      <c r="C14" s="79" t="s">
        <v>44</v>
      </c>
      <c r="D14" s="79" t="s">
        <v>78</v>
      </c>
      <c r="E14" s="80" t="s">
        <v>1544</v>
      </c>
      <c r="F14" s="79" t="s">
        <v>550</v>
      </c>
      <c r="G14" s="79" t="s">
        <v>1551</v>
      </c>
      <c r="H14" s="79" t="s">
        <v>476</v>
      </c>
      <c r="I14" s="79" t="s">
        <v>294</v>
      </c>
      <c r="J14" s="79" t="s">
        <v>477</v>
      </c>
      <c r="K14" s="83">
        <v>10</v>
      </c>
      <c r="L14" s="3">
        <v>0.66</v>
      </c>
      <c r="M14" s="5">
        <f t="shared" si="0"/>
        <v>6.6000000000000003E-2</v>
      </c>
      <c r="N14" s="84" t="s">
        <v>377</v>
      </c>
      <c r="O14" s="83">
        <v>2</v>
      </c>
      <c r="P14" s="83">
        <v>3</v>
      </c>
      <c r="Q14" s="37" t="str">
        <f t="shared" si="1"/>
        <v>ALTO</v>
      </c>
      <c r="R14" s="79" t="s">
        <v>256</v>
      </c>
      <c r="S14" s="79"/>
    </row>
    <row r="15" spans="1:19" s="85" customFormat="1" ht="105" x14ac:dyDescent="0.25">
      <c r="A15" s="79" t="s">
        <v>91</v>
      </c>
      <c r="B15" s="79" t="s">
        <v>26</v>
      </c>
      <c r="C15" s="79" t="s">
        <v>47</v>
      </c>
      <c r="D15" s="79" t="s">
        <v>83</v>
      </c>
      <c r="E15" s="80" t="s">
        <v>1544</v>
      </c>
      <c r="F15" s="79" t="s">
        <v>1552</v>
      </c>
      <c r="G15" s="79" t="s">
        <v>1553</v>
      </c>
      <c r="H15" s="79" t="s">
        <v>1554</v>
      </c>
      <c r="I15" s="79" t="s">
        <v>421</v>
      </c>
      <c r="J15" s="79" t="s">
        <v>1555</v>
      </c>
      <c r="K15" s="83">
        <v>5</v>
      </c>
      <c r="L15" s="3">
        <v>1</v>
      </c>
      <c r="M15" s="5">
        <f t="shared" si="0"/>
        <v>0.05</v>
      </c>
      <c r="N15" s="84" t="s">
        <v>262</v>
      </c>
      <c r="O15" s="83">
        <v>2</v>
      </c>
      <c r="P15" s="83">
        <v>3</v>
      </c>
      <c r="Q15" s="37" t="str">
        <f t="shared" si="1"/>
        <v>ALTO</v>
      </c>
      <c r="R15" s="79" t="s">
        <v>435</v>
      </c>
      <c r="S15" s="79"/>
    </row>
    <row r="16" spans="1:19" s="85" customFormat="1" ht="3" hidden="1" customHeight="1" x14ac:dyDescent="0.25">
      <c r="A16" s="79" t="s">
        <v>91</v>
      </c>
      <c r="B16" s="79" t="s">
        <v>26</v>
      </c>
      <c r="C16" s="79" t="s">
        <v>47</v>
      </c>
      <c r="D16" s="79" t="s">
        <v>84</v>
      </c>
      <c r="E16" s="80"/>
      <c r="F16" s="79" t="s">
        <v>551</v>
      </c>
      <c r="G16" s="162"/>
      <c r="H16" s="79"/>
      <c r="I16" s="79"/>
      <c r="J16" s="79" t="s">
        <v>1556</v>
      </c>
      <c r="K16" s="83">
        <v>5</v>
      </c>
      <c r="L16" s="3"/>
      <c r="M16" s="5">
        <f t="shared" si="0"/>
        <v>0</v>
      </c>
      <c r="N16" s="84"/>
      <c r="O16" s="83">
        <v>3</v>
      </c>
      <c r="P16" s="83">
        <v>3</v>
      </c>
      <c r="Q16" s="37" t="str">
        <f t="shared" si="1"/>
        <v>ALTO</v>
      </c>
      <c r="R16" s="79"/>
      <c r="S16" s="79"/>
    </row>
    <row r="17" spans="1:19" s="85" customFormat="1" ht="45" x14ac:dyDescent="0.25">
      <c r="A17" s="79" t="s">
        <v>264</v>
      </c>
      <c r="B17" s="79" t="s">
        <v>28</v>
      </c>
      <c r="C17" s="79" t="s">
        <v>50</v>
      </c>
      <c r="D17" s="79" t="s">
        <v>87</v>
      </c>
      <c r="E17" s="80" t="s">
        <v>1544</v>
      </c>
      <c r="F17" s="79" t="s">
        <v>291</v>
      </c>
      <c r="G17" s="79" t="s">
        <v>292</v>
      </c>
      <c r="H17" s="79" t="s">
        <v>426</v>
      </c>
      <c r="I17" s="79" t="s">
        <v>1557</v>
      </c>
      <c r="J17" s="90" t="s">
        <v>295</v>
      </c>
      <c r="K17" s="83">
        <v>20</v>
      </c>
      <c r="L17" s="3">
        <v>0.68</v>
      </c>
      <c r="M17" s="5">
        <f t="shared" si="0"/>
        <v>0.13600000000000001</v>
      </c>
      <c r="N17" s="84" t="s">
        <v>483</v>
      </c>
      <c r="O17" s="83">
        <v>2</v>
      </c>
      <c r="P17" s="83">
        <v>3</v>
      </c>
      <c r="Q17" s="37" t="str">
        <f t="shared" si="1"/>
        <v>ALTO</v>
      </c>
      <c r="R17" s="79" t="s">
        <v>484</v>
      </c>
      <c r="S17" s="79" t="s">
        <v>1558</v>
      </c>
    </row>
    <row r="18" spans="1:19" s="85" customFormat="1" ht="75" x14ac:dyDescent="0.25">
      <c r="A18" s="79" t="s">
        <v>264</v>
      </c>
      <c r="B18" s="79" t="s">
        <v>28</v>
      </c>
      <c r="C18" s="79" t="s">
        <v>51</v>
      </c>
      <c r="D18" s="79" t="s">
        <v>88</v>
      </c>
      <c r="E18" s="80" t="s">
        <v>1544</v>
      </c>
      <c r="F18" s="79" t="s">
        <v>297</v>
      </c>
      <c r="G18" s="79" t="s">
        <v>298</v>
      </c>
      <c r="H18" s="79" t="s">
        <v>437</v>
      </c>
      <c r="I18" s="79" t="s">
        <v>294</v>
      </c>
      <c r="J18" s="90">
        <v>0.8</v>
      </c>
      <c r="K18" s="83">
        <v>5</v>
      </c>
      <c r="L18" s="3">
        <v>0.64</v>
      </c>
      <c r="M18" s="5">
        <f t="shared" si="0"/>
        <v>3.2000000000000001E-2</v>
      </c>
      <c r="N18" s="84" t="s">
        <v>296</v>
      </c>
      <c r="O18" s="83">
        <v>1</v>
      </c>
      <c r="P18" s="83">
        <v>2</v>
      </c>
      <c r="Q18" s="37" t="str">
        <f t="shared" si="1"/>
        <v>BAJO</v>
      </c>
      <c r="R18" s="79" t="s">
        <v>429</v>
      </c>
      <c r="S18" s="79" t="s">
        <v>1559</v>
      </c>
    </row>
    <row r="19" spans="1:19" s="85" customFormat="1" ht="60" x14ac:dyDescent="0.25">
      <c r="A19" s="79" t="s">
        <v>264</v>
      </c>
      <c r="B19" s="79" t="s">
        <v>28</v>
      </c>
      <c r="C19" s="79" t="s">
        <v>52</v>
      </c>
      <c r="D19" s="79" t="s">
        <v>103</v>
      </c>
      <c r="E19" s="80" t="s">
        <v>1544</v>
      </c>
      <c r="F19" s="79" t="s">
        <v>493</v>
      </c>
      <c r="G19" s="79" t="s">
        <v>302</v>
      </c>
      <c r="H19" s="79" t="s">
        <v>437</v>
      </c>
      <c r="I19" s="79" t="s">
        <v>294</v>
      </c>
      <c r="J19" s="90">
        <v>1</v>
      </c>
      <c r="K19" s="83">
        <v>10</v>
      </c>
      <c r="L19" s="3"/>
      <c r="M19" s="5">
        <f t="shared" si="0"/>
        <v>0</v>
      </c>
      <c r="N19" s="84" t="s">
        <v>300</v>
      </c>
      <c r="O19" s="83">
        <v>1</v>
      </c>
      <c r="P19" s="83">
        <v>2</v>
      </c>
      <c r="Q19" s="37" t="str">
        <f t="shared" si="1"/>
        <v>BAJO</v>
      </c>
      <c r="R19" s="79" t="s">
        <v>491</v>
      </c>
      <c r="S19" s="79"/>
    </row>
    <row r="20" spans="1:19" s="85" customFormat="1" ht="60" hidden="1" x14ac:dyDescent="0.25">
      <c r="A20" s="79" t="s">
        <v>264</v>
      </c>
      <c r="B20" s="79" t="s">
        <v>28</v>
      </c>
      <c r="C20" s="79" t="s">
        <v>52</v>
      </c>
      <c r="D20" s="79" t="s">
        <v>103</v>
      </c>
      <c r="E20" s="80" t="s">
        <v>1544</v>
      </c>
      <c r="F20" s="79" t="s">
        <v>301</v>
      </c>
      <c r="G20" s="79" t="s">
        <v>302</v>
      </c>
      <c r="H20" s="79" t="s">
        <v>493</v>
      </c>
      <c r="I20" s="79" t="s">
        <v>304</v>
      </c>
      <c r="J20" s="90">
        <v>1</v>
      </c>
      <c r="K20" s="83">
        <v>10</v>
      </c>
      <c r="L20" s="3"/>
      <c r="M20" s="5">
        <f t="shared" si="0"/>
        <v>0</v>
      </c>
      <c r="N20" s="84" t="s">
        <v>305</v>
      </c>
      <c r="O20" s="83">
        <v>2</v>
      </c>
      <c r="P20" s="83">
        <v>2</v>
      </c>
      <c r="Q20" s="37" t="str">
        <f t="shared" si="1"/>
        <v>MEDIO</v>
      </c>
      <c r="R20" s="79" t="s">
        <v>494</v>
      </c>
      <c r="S20" s="79"/>
    </row>
    <row r="21" spans="1:19" ht="35.1" customHeight="1" x14ac:dyDescent="0.25">
      <c r="A21" s="86"/>
      <c r="B21" s="86"/>
      <c r="C21" s="86"/>
      <c r="D21" s="86"/>
      <c r="E21" s="86"/>
      <c r="F21" s="86"/>
      <c r="G21" s="86"/>
      <c r="H21" s="86"/>
      <c r="I21" s="86"/>
      <c r="J21" s="86"/>
      <c r="K21" s="41">
        <f>SUM(K11:K20)</f>
        <v>100</v>
      </c>
      <c r="L21" s="87"/>
      <c r="M21" s="6">
        <f>SUM(M11:M20)</f>
        <v>0.54400000000000004</v>
      </c>
      <c r="N21" s="86"/>
      <c r="O21" s="88"/>
      <c r="P21" s="88"/>
      <c r="Q21" s="88"/>
      <c r="R21" s="86"/>
      <c r="S21" s="86"/>
    </row>
  </sheetData>
  <sheetProtection algorithmName="SHA-512" hashValue="xt0iQwB63T0XTVFPMpbESqJN2UAzVEr7OcYy5P0fFNXjIp1UzhPX2klIkyVBgCoZoFsT8LiBGNA0NXGg8WQgUQ==" saltValue="RKod5RIXcb0sKuTyF6tX2w==" spinCount="100000" sheet="1" formatColumns="0" formatRows="0" insertRows="0" deleteRows="0" sort="0" autoFilter="0"/>
  <mergeCells count="6">
    <mergeCell ref="C2:S2"/>
    <mergeCell ref="A4:S4"/>
    <mergeCell ref="A7:Q7"/>
    <mergeCell ref="A8:D8"/>
    <mergeCell ref="F8:M8"/>
    <mergeCell ref="N8:S8"/>
  </mergeCells>
  <conditionalFormatting sqref="Q11:Q20">
    <cfRule type="cellIs" dxfId="696" priority="12" operator="equal">
      <formula>"ALTO"</formula>
    </cfRule>
    <cfRule type="cellIs" dxfId="695" priority="13" operator="equal">
      <formula>"MEDIO"</formula>
    </cfRule>
    <cfRule type="cellIs" dxfId="694" priority="14" operator="equal">
      <formula>"BAJO"</formula>
    </cfRule>
  </conditionalFormatting>
  <conditionalFormatting sqref="O11:P20">
    <cfRule type="cellIs" dxfId="693" priority="9" operator="equal">
      <formula>3</formula>
    </cfRule>
    <cfRule type="cellIs" dxfId="692" priority="10" operator="equal">
      <formula>2</formula>
    </cfRule>
    <cfRule type="cellIs" dxfId="691" priority="11" operator="equal">
      <formula>1</formula>
    </cfRule>
  </conditionalFormatting>
  <conditionalFormatting sqref="L11:L20">
    <cfRule type="cellIs" dxfId="690" priority="5" operator="between">
      <formula>0.75</formula>
      <formula>1</formula>
    </cfRule>
    <cfRule type="cellIs" dxfId="689" priority="6" operator="between">
      <formula>0.5</formula>
      <formula>0.7499</formula>
    </cfRule>
    <cfRule type="cellIs" dxfId="688" priority="7" operator="between">
      <formula>0.25</formula>
      <formula>0.4999</formula>
    </cfRule>
    <cfRule type="cellIs" dxfId="687" priority="8" operator="between">
      <formula>0.01</formula>
      <formula>0.2499</formula>
    </cfRule>
  </conditionalFormatting>
  <conditionalFormatting sqref="M21">
    <cfRule type="cellIs" dxfId="686" priority="1" operator="between">
      <formula>0.75</formula>
      <formula>1</formula>
    </cfRule>
    <cfRule type="cellIs" dxfId="685" priority="2" operator="between">
      <formula>0.5</formula>
      <formula>0.7499</formula>
    </cfRule>
    <cfRule type="cellIs" dxfId="684" priority="3" operator="between">
      <formula>0.251</formula>
      <formula>0.4999</formula>
    </cfRule>
    <cfRule type="cellIs" dxfId="683" priority="4" operator="between">
      <formula>0</formula>
      <formula>0.25</formula>
    </cfRule>
  </conditionalFormatting>
  <dataValidations count="15">
    <dataValidation type="custom" showInputMessage="1" showErrorMessage="1" error="NO ESCRIBA NADA EN ESTA COLUMNA" sqref="Q11:Q20">
      <formula1>IF($O11*$P11&lt;=0,"",(IF($O11*$P11=9,"ALTO",IF($O11*$P11=6,"ALTO",IF($O11*$P11=4,"MEDIO",IF($O11*$P11=3,"MEDIO",IF($O11*$P11=2,"BAJO",IF($O11*$P11=1,"BAJO",0))))))))</formula1>
    </dataValidation>
    <dataValidation type="list" allowBlank="1" showErrorMessage="1" sqref="B11">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0">
      <formula1>EJES_ESTRATEGICOS</formula1>
    </dataValidation>
    <dataValidation allowBlank="1" showInputMessage="1" showErrorMessage="1" promptTitle="Mitigación" prompt="Es el esfuerzo por reducir los riesgos inherentes a la ejecución de las actividades planificadas." sqref="R11:R20"/>
    <dataValidation type="whole" allowBlank="1" showInputMessage="1" showErrorMessage="1" error="Escala 1 al 3" promptTitle="Probabilidad" prompt="Es la medida de incertidumbre asociada a la ejecucion de una tarea o actividad determinada.  Donde 1 es dificultad baja, 2 media y 3 alta" sqref="O11:O20">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0">
      <formula1>1</formula1>
      <formula2>3</formula2>
    </dataValidation>
    <dataValidation type="decimal" operator="equal" allowBlank="1" showInputMessage="1" showErrorMessage="1" sqref="M21">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1:J20"/>
    <dataValidation allowBlank="1" showInputMessage="1" showErrorMessage="1" promptTitle="Fecha de Alcance o Logro" prompt="Es la fecha  de logro o ejecución de la actividad" sqref="I11:I20"/>
    <dataValidation allowBlank="1" showInputMessage="1" showErrorMessage="1" promptTitle="Riesgo" sqref="N11:N20"/>
    <dataValidation type="whole" allowBlank="1" showInputMessage="1" showErrorMessage="1" promptTitle="PESO" prompt="La distribucción del peso debe ser en base a una escala de 100. La sumatoria no debera exceder de 100" sqref="K11:K20">
      <formula1>1</formula1>
      <formula2>100</formula2>
    </dataValidation>
    <dataValidation allowBlank="1" showInputMessage="1" showErrorMessage="1" promptTitle="% Avance Real" prompt="El porcentaje del Avance Real de la tarea sera calculado en función al peso por el avance de la tarea divido entre 100" sqref="M11:M20"/>
    <dataValidation allowBlank="1" showInputMessage="1" showErrorMessage="1" promptTitle="% Avance de Tarea" prompt="Indicar en que porcentaje se ha ejecutado la tarea descrita." sqref="L11:L20"/>
    <dataValidation type="custom" operator="equal" allowBlank="1" showInputMessage="1" showErrorMessage="1" sqref="K21">
      <formula1>AND($K$11:$K$20&gt;=100)</formula1>
    </dataValidation>
  </dataValidations>
  <pageMargins left="0.42" right="0.28000000000000003" top="0.75" bottom="0.75" header="0.3" footer="0.3"/>
  <pageSetup paperSize="5" scale="45" orientation="landscape" verticalDpi="0"/>
  <drawing r:id="rId1"/>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ILS v2.xlsx]PDI - Actualizado'!#REF!</xm:f>
          </x14:formula1>
          <xm:sqref>B12:B20</xm:sqref>
        </x14:dataValidation>
        <x14:dataValidation type="list" allowBlank="1" showInputMessage="1" showErrorMessage="1">
          <x14:formula1>
            <xm:f>'D:\VICERRECTORIA PLANIFICACION ITLA\Planes Operativos ITLA\POA 2017\[POA 2017 - ILS v2.xlsx]PDI - Actualizado'!#REF!</xm:f>
          </x14:formula1>
          <xm:sqref>D11:D20</xm:sqref>
        </x14:dataValidation>
        <x14:dataValidation type="list" allowBlank="1" showErrorMessage="1" promptTitle="Ejes Estrategicos" prompt="1. So">
          <x14:formula1>
            <xm:f>'D:\VICERRECTORIA PLANIFICACION ITLA\Planes Operativos ITLA\POA 2017\[POA 2017 - ILS v2.xlsx]PDI - Actualizado'!#REF!</xm:f>
          </x14:formula1>
          <xm:sqref>C11:C20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F3" zoomScaleNormal="100" zoomScaleSheetLayoutView="100" workbookViewId="0">
      <selection activeCell="I14" sqref="I14"/>
    </sheetView>
  </sheetViews>
  <sheetFormatPr baseColWidth="10" defaultRowHeight="15" x14ac:dyDescent="0.25"/>
  <cols>
    <col min="1" max="1" width="28.5703125" style="75" customWidth="1"/>
    <col min="2" max="5" width="25.7109375" style="75" customWidth="1"/>
    <col min="6" max="8" width="30.5703125" style="75" customWidth="1"/>
    <col min="9" max="9" width="16.28515625" style="75" bestFit="1" customWidth="1"/>
    <col min="10" max="10" width="19.5703125" style="75" customWidth="1"/>
    <col min="11" max="11" width="8.42578125" style="89" customWidth="1"/>
    <col min="12" max="13" width="11.42578125" style="89"/>
    <col min="14" max="14" width="29" style="75" customWidth="1"/>
    <col min="15" max="15" width="13.7109375" style="89" customWidth="1"/>
    <col min="16" max="16" width="9.85546875" style="89" customWidth="1"/>
    <col min="17" max="17" width="11.42578125" style="89"/>
    <col min="18" max="18" width="43.5703125" style="75" customWidth="1"/>
    <col min="19" max="19" width="41.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75" x14ac:dyDescent="0.25">
      <c r="A11" s="79" t="s">
        <v>115</v>
      </c>
      <c r="B11" s="79" t="s">
        <v>24</v>
      </c>
      <c r="C11" s="79" t="s">
        <v>39</v>
      </c>
      <c r="D11" s="79" t="s">
        <v>69</v>
      </c>
      <c r="E11" s="80" t="s">
        <v>1513</v>
      </c>
      <c r="F11" s="190" t="s">
        <v>1514</v>
      </c>
      <c r="G11" s="165" t="s">
        <v>1515</v>
      </c>
      <c r="H11" s="80" t="s">
        <v>1516</v>
      </c>
      <c r="I11" s="190" t="s">
        <v>618</v>
      </c>
      <c r="J11" s="80" t="s">
        <v>1517</v>
      </c>
      <c r="K11" s="83">
        <v>25</v>
      </c>
      <c r="L11" s="3">
        <v>1</v>
      </c>
      <c r="M11" s="5">
        <f t="shared" ref="M11:M15" si="0">(K11*(L11/100))</f>
        <v>0.25</v>
      </c>
      <c r="N11" s="84" t="s">
        <v>1518</v>
      </c>
      <c r="O11" s="83">
        <v>2</v>
      </c>
      <c r="P11" s="83">
        <v>2</v>
      </c>
      <c r="Q11" s="37" t="str">
        <f t="shared" ref="Q11:Q15" si="1">IF($O11*$P11&lt;=0,"",(IF($O11*$P11=9,"ALTO",IF($O11*$P11=6,"ALTO",IF($O11*$P11=4,"MEDIO",IF($O11*$P11=3,"MEDIO",IF($O11*$P11=2,"BAJO",IF($O11*$P11=1,"BAJO",0))))))))</f>
        <v>MEDIO</v>
      </c>
      <c r="R11" s="84" t="s">
        <v>1519</v>
      </c>
      <c r="S11" s="79"/>
    </row>
    <row r="12" spans="1:19" s="85" customFormat="1" ht="45" x14ac:dyDescent="0.25">
      <c r="A12" s="79" t="s">
        <v>115</v>
      </c>
      <c r="B12" s="79" t="s">
        <v>24</v>
      </c>
      <c r="C12" s="79" t="s">
        <v>39</v>
      </c>
      <c r="D12" s="79" t="s">
        <v>69</v>
      </c>
      <c r="E12" s="80" t="s">
        <v>1513</v>
      </c>
      <c r="F12" s="190" t="s">
        <v>1514</v>
      </c>
      <c r="G12" s="190" t="s">
        <v>1520</v>
      </c>
      <c r="H12" s="80" t="s">
        <v>1521</v>
      </c>
      <c r="I12" s="190" t="s">
        <v>1522</v>
      </c>
      <c r="J12" s="80" t="s">
        <v>1523</v>
      </c>
      <c r="K12" s="83">
        <v>15</v>
      </c>
      <c r="L12" s="3">
        <v>0.5</v>
      </c>
      <c r="M12" s="5">
        <f t="shared" si="0"/>
        <v>7.4999999999999997E-2</v>
      </c>
      <c r="N12" s="84" t="s">
        <v>1524</v>
      </c>
      <c r="O12" s="83">
        <v>2</v>
      </c>
      <c r="P12" s="83">
        <v>2</v>
      </c>
      <c r="Q12" s="37" t="str">
        <f t="shared" si="1"/>
        <v>MEDIO</v>
      </c>
      <c r="R12" s="84" t="s">
        <v>1525</v>
      </c>
      <c r="S12" s="79"/>
    </row>
    <row r="13" spans="1:19" s="85" customFormat="1" ht="90" x14ac:dyDescent="0.25">
      <c r="A13" s="79" t="s">
        <v>115</v>
      </c>
      <c r="B13" s="79" t="s">
        <v>24</v>
      </c>
      <c r="C13" s="79" t="s">
        <v>39</v>
      </c>
      <c r="D13" s="79" t="s">
        <v>69</v>
      </c>
      <c r="E13" s="80" t="s">
        <v>1513</v>
      </c>
      <c r="F13" s="190" t="s">
        <v>1514</v>
      </c>
      <c r="G13" s="190" t="s">
        <v>1526</v>
      </c>
      <c r="H13" s="80" t="s">
        <v>1527</v>
      </c>
      <c r="I13" s="190" t="s">
        <v>611</v>
      </c>
      <c r="J13" s="80" t="s">
        <v>1528</v>
      </c>
      <c r="K13" s="83">
        <v>15</v>
      </c>
      <c r="L13" s="3">
        <v>1</v>
      </c>
      <c r="M13" s="5">
        <f t="shared" si="0"/>
        <v>0.15</v>
      </c>
      <c r="N13" s="84" t="s">
        <v>1529</v>
      </c>
      <c r="O13" s="83">
        <v>2</v>
      </c>
      <c r="P13" s="83">
        <v>2</v>
      </c>
      <c r="Q13" s="37" t="str">
        <f t="shared" si="1"/>
        <v>MEDIO</v>
      </c>
      <c r="R13" s="84" t="s">
        <v>1530</v>
      </c>
      <c r="S13" s="79"/>
    </row>
    <row r="14" spans="1:19" s="85" customFormat="1" ht="45" x14ac:dyDescent="0.25">
      <c r="A14" s="79" t="s">
        <v>115</v>
      </c>
      <c r="B14" s="79" t="s">
        <v>24</v>
      </c>
      <c r="C14" s="79" t="s">
        <v>39</v>
      </c>
      <c r="D14" s="79" t="s">
        <v>69</v>
      </c>
      <c r="E14" s="80" t="s">
        <v>1513</v>
      </c>
      <c r="F14" s="190" t="s">
        <v>1514</v>
      </c>
      <c r="G14" s="190" t="s">
        <v>1531</v>
      </c>
      <c r="H14" s="80" t="s">
        <v>1532</v>
      </c>
      <c r="I14" s="190" t="s">
        <v>1533</v>
      </c>
      <c r="J14" s="80" t="s">
        <v>1534</v>
      </c>
      <c r="K14" s="83">
        <v>15</v>
      </c>
      <c r="L14" s="3">
        <v>0</v>
      </c>
      <c r="M14" s="5">
        <f t="shared" si="0"/>
        <v>0</v>
      </c>
      <c r="N14" s="84" t="s">
        <v>1535</v>
      </c>
      <c r="O14" s="83">
        <v>2</v>
      </c>
      <c r="P14" s="83">
        <v>2</v>
      </c>
      <c r="Q14" s="37" t="str">
        <f t="shared" si="1"/>
        <v>MEDIO</v>
      </c>
      <c r="R14" s="84" t="s">
        <v>1536</v>
      </c>
      <c r="S14" s="79"/>
    </row>
    <row r="15" spans="1:19" s="85" customFormat="1" ht="60" x14ac:dyDescent="0.25">
      <c r="A15" s="79" t="s">
        <v>115</v>
      </c>
      <c r="B15" s="79" t="s">
        <v>24</v>
      </c>
      <c r="C15" s="79" t="s">
        <v>39</v>
      </c>
      <c r="D15" s="79" t="s">
        <v>69</v>
      </c>
      <c r="E15" s="80" t="s">
        <v>1513</v>
      </c>
      <c r="F15" s="190" t="s">
        <v>1537</v>
      </c>
      <c r="G15" s="190" t="s">
        <v>1538</v>
      </c>
      <c r="H15" s="80" t="s">
        <v>1539</v>
      </c>
      <c r="I15" s="190" t="s">
        <v>1540</v>
      </c>
      <c r="J15" s="80" t="s">
        <v>1541</v>
      </c>
      <c r="K15" s="83">
        <v>30</v>
      </c>
      <c r="L15" s="3">
        <v>0.5</v>
      </c>
      <c r="M15" s="5">
        <f t="shared" si="0"/>
        <v>0.15</v>
      </c>
      <c r="N15" s="84" t="s">
        <v>1542</v>
      </c>
      <c r="O15" s="83">
        <v>2</v>
      </c>
      <c r="P15" s="83">
        <v>2</v>
      </c>
      <c r="Q15" s="37" t="str">
        <f t="shared" si="1"/>
        <v>MEDIO</v>
      </c>
      <c r="R15" s="84" t="s">
        <v>1543</v>
      </c>
      <c r="S15" s="79"/>
    </row>
    <row r="16" spans="1:19" ht="35.1" customHeight="1" x14ac:dyDescent="0.25">
      <c r="A16" s="86"/>
      <c r="B16" s="86"/>
      <c r="C16" s="86"/>
      <c r="D16" s="86"/>
      <c r="E16" s="86"/>
      <c r="F16" s="86"/>
      <c r="G16" s="86"/>
      <c r="H16" s="86"/>
      <c r="I16" s="86"/>
      <c r="J16" s="86"/>
      <c r="K16" s="41">
        <f>SUM(K11:K15)</f>
        <v>100</v>
      </c>
      <c r="L16" s="87"/>
      <c r="M16" s="6">
        <f>SUM(M11:M15)</f>
        <v>0.625</v>
      </c>
      <c r="N16" s="86"/>
      <c r="O16" s="88"/>
      <c r="P16" s="88"/>
      <c r="Q16" s="88"/>
      <c r="R16" s="86"/>
      <c r="S16" s="86"/>
    </row>
  </sheetData>
  <sheetProtection formatColumns="0" formatRows="0" insertRows="0" deleteRows="0" sort="0" autoFilter="0"/>
  <mergeCells count="6">
    <mergeCell ref="C2:S2"/>
    <mergeCell ref="A4:S4"/>
    <mergeCell ref="A7:Q7"/>
    <mergeCell ref="A8:D8"/>
    <mergeCell ref="F8:M8"/>
    <mergeCell ref="N8:S8"/>
  </mergeCells>
  <conditionalFormatting sqref="Q11:Q15">
    <cfRule type="cellIs" dxfId="682" priority="12" operator="equal">
      <formula>"ALTO"</formula>
    </cfRule>
    <cfRule type="cellIs" dxfId="681" priority="13" operator="equal">
      <formula>"MEDIO"</formula>
    </cfRule>
    <cfRule type="cellIs" dxfId="680" priority="14" operator="equal">
      <formula>"BAJO"</formula>
    </cfRule>
  </conditionalFormatting>
  <conditionalFormatting sqref="O11:P15">
    <cfRule type="cellIs" dxfId="679" priority="9" operator="equal">
      <formula>3</formula>
    </cfRule>
    <cfRule type="cellIs" dxfId="678" priority="10" operator="equal">
      <formula>2</formula>
    </cfRule>
    <cfRule type="cellIs" dxfId="677" priority="11" operator="equal">
      <formula>1</formula>
    </cfRule>
  </conditionalFormatting>
  <conditionalFormatting sqref="L11:L15">
    <cfRule type="cellIs" dxfId="676" priority="5" operator="between">
      <formula>0.75</formula>
      <formula>1</formula>
    </cfRule>
    <cfRule type="cellIs" dxfId="675" priority="6" operator="between">
      <formula>0.5</formula>
      <formula>0.7499</formula>
    </cfRule>
    <cfRule type="cellIs" dxfId="674" priority="7" operator="between">
      <formula>0.25</formula>
      <formula>0.4999</formula>
    </cfRule>
    <cfRule type="cellIs" dxfId="673" priority="8" operator="between">
      <formula>0.01</formula>
      <formula>0.2499</formula>
    </cfRule>
  </conditionalFormatting>
  <conditionalFormatting sqref="M16">
    <cfRule type="cellIs" dxfId="672" priority="1" operator="between">
      <formula>0.75</formula>
      <formula>1</formula>
    </cfRule>
    <cfRule type="cellIs" dxfId="671" priority="2" operator="between">
      <formula>0.5</formula>
      <formula>0.7499</formula>
    </cfRule>
    <cfRule type="cellIs" dxfId="670" priority="3" operator="between">
      <formula>0.251</formula>
      <formula>0.4999</formula>
    </cfRule>
    <cfRule type="cellIs" dxfId="669" priority="4" operator="between">
      <formula>0</formula>
      <formula>0.25</formula>
    </cfRule>
  </conditionalFormatting>
  <dataValidations count="15">
    <dataValidation type="custom" showInputMessage="1" showErrorMessage="1" error="NO ESCRIBA NADA EN ESTA COLUMNA" sqref="Q11:Q15">
      <formula1>IF($O11*$P11&lt;=0,"",(IF($O11*$P11=9,"ALTO",IF($O11*$P11=6,"ALTO",IF($O11*$P11=4,"MEDIO",IF($O11*$P11=3,"MEDIO",IF($O11*$P11=2,"BAJO",IF($O11*$P11=1,"BAJO",0))))))))</formula1>
    </dataValidation>
    <dataValidation type="list" allowBlank="1" showErrorMessage="1" sqref="B11">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15">
      <formula1>EJES_ESTRATEGICOS</formula1>
    </dataValidation>
    <dataValidation allowBlank="1" showInputMessage="1" showErrorMessage="1" promptTitle="Mitigación" prompt="Es el esfuerzo por reducir los riesgos inherentes a la ejecución de las actividades planificadas." sqref="R11:R15"/>
    <dataValidation type="whole" allowBlank="1" showInputMessage="1" showErrorMessage="1" error="Escala 1 al 3" promptTitle="Probabilidad" prompt="Es la medida de incertidumbre asociada a la ejecucion de una tarea o actividad determinada.  Donde 1 es dificultad baja, 2 media y 3 alta" sqref="O11:O15">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15">
      <formula1>1</formula1>
      <formula2>3</formula2>
    </dataValidation>
    <dataValidation type="decimal" operator="equal" allowBlank="1" showInputMessage="1" showErrorMessage="1" sqref="M16">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1:J15"/>
    <dataValidation allowBlank="1" showInputMessage="1" showErrorMessage="1" promptTitle="Fecha de Alcance o Logro" prompt="Es la fecha  de logro o ejecución de la actividad" sqref="I11:I15"/>
    <dataValidation allowBlank="1" showInputMessage="1" showErrorMessage="1" promptTitle="Riesgo" sqref="N11:N15"/>
    <dataValidation type="whole" allowBlank="1" showInputMessage="1" showErrorMessage="1" promptTitle="PESO" prompt="La distribucción del peso debe ser en base a una escala de 100. La sumatoria no debera exceder de 100" sqref="K11:K15">
      <formula1>1</formula1>
      <formula2>100</formula2>
    </dataValidation>
    <dataValidation allowBlank="1" showInputMessage="1" showErrorMessage="1" promptTitle="% Avance Real" prompt="El porcentaje del Avance Real de la tarea sera calculado en función al peso por el avance de la tarea divido entre 100" sqref="M11:M15"/>
    <dataValidation allowBlank="1" showInputMessage="1" showErrorMessage="1" promptTitle="% Avance de Tarea" prompt="Indicar en que porcentaje se ha ejecutado la tarea descrita." sqref="L11:L15"/>
    <dataValidation type="custom" operator="equal" allowBlank="1" showInputMessage="1" showErrorMessage="1" sqref="K16">
      <formula1>AND($K$11:$K$15&gt;=100)</formula1>
    </dataValidation>
  </dataValidations>
  <pageMargins left="0.42" right="0.28000000000000003" top="0.75" bottom="0.75" header="0.3" footer="0.3"/>
  <pageSetup paperSize="5" scale="45" orientation="landscape" verticalDpi="0"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OAI.xlsx]PDI - Actualizado'!#REF!</xm:f>
          </x14:formula1>
          <xm:sqref>B12:B15</xm:sqref>
        </x14:dataValidation>
        <x14:dataValidation type="list" allowBlank="1" showInputMessage="1" showErrorMessage="1">
          <x14:formula1>
            <xm:f>'D:\VICERRECTORIA PLANIFICACION ITLA\Planes Operativos ITLA\POA 2017\[POA 2017 - OAI.xlsx]PDI - Actualizado'!#REF!</xm:f>
          </x14:formula1>
          <xm:sqref>D11:D15</xm:sqref>
        </x14:dataValidation>
        <x14:dataValidation type="list" allowBlank="1" showErrorMessage="1" promptTitle="Ejes Estrategicos" prompt="1. So">
          <x14:formula1>
            <xm:f>'D:\VICERRECTORIA PLANIFICACION ITLA\Planes Operativos ITLA\POA 2017\[POA 2017 - OAI.xlsx]PDI - Actualizado'!#REF!</xm:f>
          </x14:formula1>
          <xm:sqref>C11:C15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view="pageBreakPreview" topLeftCell="G1" zoomScaleNormal="100" zoomScaleSheetLayoutView="100" workbookViewId="0">
      <selection activeCell="K36" sqref="K36"/>
    </sheetView>
  </sheetViews>
  <sheetFormatPr baseColWidth="10" defaultColWidth="11.42578125" defaultRowHeight="15" x14ac:dyDescent="0.25"/>
  <cols>
    <col min="1" max="1" width="28.5703125" style="75" customWidth="1"/>
    <col min="2" max="4" width="25.7109375" style="75" customWidth="1"/>
    <col min="5" max="5" width="23.140625" style="75" customWidth="1"/>
    <col min="6" max="7" width="30.5703125" style="75" customWidth="1"/>
    <col min="8" max="8" width="33" style="75" customWidth="1"/>
    <col min="9" max="9" width="16.28515625" style="75" bestFit="1" customWidth="1"/>
    <col min="10" max="10" width="19.5703125" style="75" customWidth="1"/>
    <col min="11" max="11" width="8.42578125" style="89" customWidth="1"/>
    <col min="12" max="13" width="11.42578125" style="89"/>
    <col min="14" max="14" width="29" style="75" customWidth="1"/>
    <col min="15" max="15" width="13.7109375" style="89" customWidth="1"/>
    <col min="16" max="16" width="9.85546875" style="89" customWidth="1"/>
    <col min="17" max="17" width="11.42578125" style="89"/>
    <col min="18" max="18" width="29.28515625" style="75" customWidth="1"/>
    <col min="19" max="19" width="41.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497</v>
      </c>
      <c r="F10" s="77" t="s">
        <v>16</v>
      </c>
      <c r="G10" s="77" t="s">
        <v>105</v>
      </c>
      <c r="H10" s="77" t="s">
        <v>19</v>
      </c>
      <c r="I10" s="77" t="s">
        <v>17</v>
      </c>
      <c r="J10" s="273" t="s">
        <v>18</v>
      </c>
      <c r="K10" s="77" t="s">
        <v>20</v>
      </c>
      <c r="L10" s="77" t="s">
        <v>3</v>
      </c>
      <c r="M10" s="77" t="s">
        <v>4</v>
      </c>
      <c r="N10" s="77" t="s">
        <v>6</v>
      </c>
      <c r="O10" s="77" t="s">
        <v>7</v>
      </c>
      <c r="P10" s="77" t="s">
        <v>8</v>
      </c>
      <c r="Q10" s="77" t="s">
        <v>9</v>
      </c>
      <c r="R10" s="77" t="s">
        <v>10</v>
      </c>
      <c r="S10" s="77" t="s">
        <v>11</v>
      </c>
    </row>
    <row r="11" spans="1:19" s="85" customFormat="1" ht="45" x14ac:dyDescent="0.25">
      <c r="A11" s="79" t="s">
        <v>115</v>
      </c>
      <c r="B11" s="79" t="s">
        <v>24</v>
      </c>
      <c r="C11" s="79" t="s">
        <v>38</v>
      </c>
      <c r="D11" s="79" t="s">
        <v>66</v>
      </c>
      <c r="E11" s="80" t="s">
        <v>1423</v>
      </c>
      <c r="F11" s="79" t="s">
        <v>1424</v>
      </c>
      <c r="G11" s="79" t="s">
        <v>1425</v>
      </c>
      <c r="H11" s="79" t="s">
        <v>1426</v>
      </c>
      <c r="I11" s="274">
        <v>42809</v>
      </c>
      <c r="J11" s="275" t="s">
        <v>1427</v>
      </c>
      <c r="K11" s="121">
        <v>3</v>
      </c>
      <c r="L11" s="3">
        <v>1</v>
      </c>
      <c r="M11" s="5">
        <f t="shared" ref="M11" si="0">(K11*(L11/100))</f>
        <v>0.03</v>
      </c>
      <c r="N11" s="84" t="s">
        <v>1428</v>
      </c>
      <c r="O11" s="83">
        <v>3</v>
      </c>
      <c r="P11" s="83">
        <v>2</v>
      </c>
      <c r="Q11" s="37" t="str">
        <f t="shared" ref="Q11:Q34" si="1">IF($O11*$P11&lt;=0,"",(IF($O11*$P11=9,"ALTO",IF($O11*$P11=6,"ALTO",IF($O11*$P11=4,"MEDIO",IF($O11*$P11=3,"MEDIO",IF($O11*$P11=2,"BAJO",IF($O11*$P11=1,"BAJO",0))))))))</f>
        <v>ALTO</v>
      </c>
      <c r="R11" s="79" t="s">
        <v>1429</v>
      </c>
      <c r="S11" s="79" t="s">
        <v>1430</v>
      </c>
    </row>
    <row r="12" spans="1:19" s="85" customFormat="1" ht="45" x14ac:dyDescent="0.25">
      <c r="A12" s="79" t="s">
        <v>115</v>
      </c>
      <c r="B12" s="79" t="s">
        <v>24</v>
      </c>
      <c r="C12" s="79" t="s">
        <v>38</v>
      </c>
      <c r="D12" s="79" t="s">
        <v>66</v>
      </c>
      <c r="E12" s="80" t="s">
        <v>1423</v>
      </c>
      <c r="F12" s="79" t="s">
        <v>1424</v>
      </c>
      <c r="G12" s="79" t="s">
        <v>1425</v>
      </c>
      <c r="H12" s="79" t="s">
        <v>1431</v>
      </c>
      <c r="I12" s="274">
        <v>42781</v>
      </c>
      <c r="J12" s="275" t="s">
        <v>1427</v>
      </c>
      <c r="K12" s="121">
        <v>3</v>
      </c>
      <c r="L12" s="3">
        <v>1</v>
      </c>
      <c r="M12" s="5">
        <f>(K12*(L12/100))</f>
        <v>0.03</v>
      </c>
      <c r="N12" s="84" t="s">
        <v>1428</v>
      </c>
      <c r="O12" s="83">
        <v>3</v>
      </c>
      <c r="P12" s="83">
        <v>2</v>
      </c>
      <c r="Q12" s="37" t="str">
        <f t="shared" si="1"/>
        <v>ALTO</v>
      </c>
      <c r="R12" s="79" t="s">
        <v>1429</v>
      </c>
      <c r="S12" s="79"/>
    </row>
    <row r="13" spans="1:19" s="85" customFormat="1" ht="45" x14ac:dyDescent="0.25">
      <c r="A13" s="79" t="s">
        <v>115</v>
      </c>
      <c r="B13" s="79" t="s">
        <v>24</v>
      </c>
      <c r="C13" s="79" t="s">
        <v>38</v>
      </c>
      <c r="D13" s="79" t="s">
        <v>66</v>
      </c>
      <c r="E13" s="80" t="s">
        <v>1423</v>
      </c>
      <c r="F13" s="79" t="s">
        <v>1424</v>
      </c>
      <c r="G13" s="79" t="s">
        <v>1432</v>
      </c>
      <c r="H13" s="79" t="s">
        <v>1433</v>
      </c>
      <c r="I13" s="274">
        <v>42794</v>
      </c>
      <c r="J13" s="275" t="s">
        <v>1434</v>
      </c>
      <c r="K13" s="121">
        <v>4</v>
      </c>
      <c r="L13" s="3">
        <v>0.5</v>
      </c>
      <c r="M13" s="5">
        <f t="shared" ref="M13:M14" si="2">(K13*(L13/100))</f>
        <v>0.02</v>
      </c>
      <c r="N13" s="84" t="s">
        <v>1435</v>
      </c>
      <c r="O13" s="83">
        <v>2</v>
      </c>
      <c r="P13" s="83">
        <v>3</v>
      </c>
      <c r="Q13" s="37" t="str">
        <f t="shared" si="1"/>
        <v>ALTO</v>
      </c>
      <c r="R13" s="79" t="s">
        <v>1436</v>
      </c>
      <c r="S13" s="79"/>
    </row>
    <row r="14" spans="1:19" s="85" customFormat="1" ht="45" x14ac:dyDescent="0.25">
      <c r="A14" s="79" t="s">
        <v>115</v>
      </c>
      <c r="B14" s="79" t="s">
        <v>24</v>
      </c>
      <c r="C14" s="79" t="s">
        <v>38</v>
      </c>
      <c r="D14" s="79" t="s">
        <v>66</v>
      </c>
      <c r="E14" s="80" t="s">
        <v>1423</v>
      </c>
      <c r="F14" s="79" t="s">
        <v>1424</v>
      </c>
      <c r="G14" s="79" t="s">
        <v>1437</v>
      </c>
      <c r="H14" s="79" t="s">
        <v>1438</v>
      </c>
      <c r="I14" s="274">
        <v>42947</v>
      </c>
      <c r="J14" s="275" t="s">
        <v>1439</v>
      </c>
      <c r="K14" s="121">
        <v>5</v>
      </c>
      <c r="L14" s="3">
        <v>0.25</v>
      </c>
      <c r="M14" s="5">
        <f t="shared" si="2"/>
        <v>1.2500000000000001E-2</v>
      </c>
      <c r="N14" s="84" t="s">
        <v>1440</v>
      </c>
      <c r="O14" s="83">
        <v>3</v>
      </c>
      <c r="P14" s="83">
        <v>3</v>
      </c>
      <c r="Q14" s="37" t="str">
        <f t="shared" si="1"/>
        <v>ALTO</v>
      </c>
      <c r="R14" s="79" t="s">
        <v>1441</v>
      </c>
      <c r="S14" s="276" t="s">
        <v>1442</v>
      </c>
    </row>
    <row r="15" spans="1:19" s="85" customFormat="1" ht="60" x14ac:dyDescent="0.25">
      <c r="A15" s="79" t="s">
        <v>115</v>
      </c>
      <c r="B15" s="79" t="s">
        <v>24</v>
      </c>
      <c r="C15" s="79" t="s">
        <v>39</v>
      </c>
      <c r="D15" s="79" t="s">
        <v>71</v>
      </c>
      <c r="E15" s="80" t="s">
        <v>1423</v>
      </c>
      <c r="F15" s="79" t="s">
        <v>1443</v>
      </c>
      <c r="G15" s="79" t="s">
        <v>1444</v>
      </c>
      <c r="H15" s="277" t="s">
        <v>1445</v>
      </c>
      <c r="I15" s="274">
        <v>42824</v>
      </c>
      <c r="J15" s="275" t="s">
        <v>1446</v>
      </c>
      <c r="K15" s="121">
        <v>5</v>
      </c>
      <c r="L15" s="3">
        <v>1</v>
      </c>
      <c r="M15" s="5">
        <f>(K15*(L15/100))</f>
        <v>0.05</v>
      </c>
      <c r="N15" s="84" t="s">
        <v>1447</v>
      </c>
      <c r="O15" s="83">
        <v>1</v>
      </c>
      <c r="P15" s="83">
        <v>3</v>
      </c>
      <c r="Q15" s="37" t="str">
        <f t="shared" si="1"/>
        <v>MEDIO</v>
      </c>
      <c r="R15" s="79" t="s">
        <v>1448</v>
      </c>
      <c r="S15" s="79" t="s">
        <v>1449</v>
      </c>
    </row>
    <row r="16" spans="1:19" s="85" customFormat="1" ht="45" customHeight="1" x14ac:dyDescent="0.25">
      <c r="A16" s="79" t="s">
        <v>115</v>
      </c>
      <c r="B16" s="79" t="s">
        <v>24</v>
      </c>
      <c r="C16" s="79" t="s">
        <v>38</v>
      </c>
      <c r="D16" s="79" t="s">
        <v>66</v>
      </c>
      <c r="E16" s="80" t="s">
        <v>1423</v>
      </c>
      <c r="F16" s="79" t="s">
        <v>1450</v>
      </c>
      <c r="G16" s="79" t="s">
        <v>1451</v>
      </c>
      <c r="H16" s="277" t="s">
        <v>1452</v>
      </c>
      <c r="I16" s="274">
        <v>42755</v>
      </c>
      <c r="J16" s="275" t="s">
        <v>1453</v>
      </c>
      <c r="K16" s="121">
        <v>3</v>
      </c>
      <c r="L16" s="3">
        <v>1</v>
      </c>
      <c r="M16" s="5">
        <f>(K16*(L16/100))</f>
        <v>0.03</v>
      </c>
      <c r="N16" s="84" t="s">
        <v>1454</v>
      </c>
      <c r="O16" s="83">
        <v>1</v>
      </c>
      <c r="P16" s="83">
        <v>3</v>
      </c>
      <c r="Q16" s="37" t="str">
        <f t="shared" si="1"/>
        <v>MEDIO</v>
      </c>
      <c r="R16" s="79" t="s">
        <v>1455</v>
      </c>
      <c r="S16" s="276" t="s">
        <v>1456</v>
      </c>
    </row>
    <row r="17" spans="1:19" s="85" customFormat="1" ht="60" x14ac:dyDescent="0.25">
      <c r="A17" s="79" t="s">
        <v>115</v>
      </c>
      <c r="B17" s="79" t="s">
        <v>24</v>
      </c>
      <c r="C17" s="79" t="s">
        <v>38</v>
      </c>
      <c r="D17" s="79" t="s">
        <v>66</v>
      </c>
      <c r="E17" s="80" t="s">
        <v>1423</v>
      </c>
      <c r="F17" s="79" t="s">
        <v>1450</v>
      </c>
      <c r="G17" s="79" t="s">
        <v>1444</v>
      </c>
      <c r="H17" s="277" t="s">
        <v>1457</v>
      </c>
      <c r="I17" s="274">
        <v>42755</v>
      </c>
      <c r="J17" s="275" t="s">
        <v>1446</v>
      </c>
      <c r="K17" s="121">
        <v>5</v>
      </c>
      <c r="L17" s="3">
        <v>1</v>
      </c>
      <c r="M17" s="5">
        <f t="shared" ref="M17" si="3">(K17*(L17/100))</f>
        <v>0.05</v>
      </c>
      <c r="N17" s="84" t="s">
        <v>1428</v>
      </c>
      <c r="O17" s="83">
        <v>1</v>
      </c>
      <c r="P17" s="83">
        <v>2</v>
      </c>
      <c r="Q17" s="37" t="str">
        <f t="shared" si="1"/>
        <v>BAJO</v>
      </c>
      <c r="R17" s="79" t="s">
        <v>1429</v>
      </c>
      <c r="S17" s="276" t="s">
        <v>1456</v>
      </c>
    </row>
    <row r="18" spans="1:19" s="85" customFormat="1" ht="60" x14ac:dyDescent="0.25">
      <c r="A18" s="79" t="s">
        <v>115</v>
      </c>
      <c r="B18" s="79" t="s">
        <v>24</v>
      </c>
      <c r="C18" s="79" t="s">
        <v>38</v>
      </c>
      <c r="D18" s="79" t="s">
        <v>66</v>
      </c>
      <c r="E18" s="80" t="s">
        <v>1423</v>
      </c>
      <c r="F18" s="79" t="s">
        <v>1450</v>
      </c>
      <c r="G18" s="79" t="s">
        <v>1444</v>
      </c>
      <c r="H18" s="277" t="s">
        <v>1458</v>
      </c>
      <c r="I18" s="274">
        <v>42855</v>
      </c>
      <c r="J18" s="275" t="s">
        <v>1459</v>
      </c>
      <c r="K18" s="121">
        <v>5</v>
      </c>
      <c r="L18" s="3">
        <v>1</v>
      </c>
      <c r="M18" s="5">
        <f>(K18*(L18/100))</f>
        <v>0.05</v>
      </c>
      <c r="N18" s="84" t="s">
        <v>1428</v>
      </c>
      <c r="O18" s="83">
        <v>1</v>
      </c>
      <c r="P18" s="83">
        <v>2</v>
      </c>
      <c r="Q18" s="37" t="str">
        <f t="shared" si="1"/>
        <v>BAJO</v>
      </c>
      <c r="R18" s="79" t="s">
        <v>1460</v>
      </c>
      <c r="S18" s="276" t="s">
        <v>1456</v>
      </c>
    </row>
    <row r="19" spans="1:19" s="85" customFormat="1" ht="60" x14ac:dyDescent="0.25">
      <c r="A19" s="79" t="s">
        <v>115</v>
      </c>
      <c r="B19" s="79" t="s">
        <v>24</v>
      </c>
      <c r="C19" s="79" t="s">
        <v>38</v>
      </c>
      <c r="D19" s="79" t="s">
        <v>66</v>
      </c>
      <c r="E19" s="80" t="s">
        <v>1423</v>
      </c>
      <c r="F19" s="79" t="s">
        <v>1461</v>
      </c>
      <c r="G19" s="79" t="s">
        <v>1444</v>
      </c>
      <c r="H19" s="79" t="s">
        <v>1462</v>
      </c>
      <c r="I19" s="274">
        <v>42855</v>
      </c>
      <c r="J19" s="275" t="s">
        <v>1446</v>
      </c>
      <c r="K19" s="121">
        <v>5</v>
      </c>
      <c r="L19" s="3">
        <v>1</v>
      </c>
      <c r="M19" s="5">
        <f>(K19*(L19/100))</f>
        <v>0.05</v>
      </c>
      <c r="N19" s="84" t="s">
        <v>1447</v>
      </c>
      <c r="O19" s="83">
        <v>1</v>
      </c>
      <c r="P19" s="83">
        <v>2</v>
      </c>
      <c r="Q19" s="37" t="str">
        <f t="shared" si="1"/>
        <v>BAJO</v>
      </c>
      <c r="R19" s="79" t="s">
        <v>1448</v>
      </c>
      <c r="S19" s="79" t="s">
        <v>1449</v>
      </c>
    </row>
    <row r="20" spans="1:19" s="85" customFormat="1" ht="60" x14ac:dyDescent="0.25">
      <c r="A20" s="79" t="s">
        <v>115</v>
      </c>
      <c r="B20" s="79" t="s">
        <v>24</v>
      </c>
      <c r="C20" s="79" t="s">
        <v>38</v>
      </c>
      <c r="D20" s="79" t="s">
        <v>66</v>
      </c>
      <c r="E20" s="80" t="s">
        <v>1423</v>
      </c>
      <c r="F20" s="79" t="s">
        <v>1463</v>
      </c>
      <c r="G20" s="79" t="s">
        <v>1444</v>
      </c>
      <c r="H20" s="79" t="s">
        <v>1464</v>
      </c>
      <c r="I20" s="274">
        <v>42794</v>
      </c>
      <c r="J20" s="275" t="s">
        <v>1446</v>
      </c>
      <c r="K20" s="121">
        <v>5</v>
      </c>
      <c r="L20" s="3">
        <v>1</v>
      </c>
      <c r="M20" s="5">
        <f t="shared" ref="M20:M21" si="4">(K20*(L20/100))</f>
        <v>0.05</v>
      </c>
      <c r="N20" s="84" t="s">
        <v>1447</v>
      </c>
      <c r="O20" s="83">
        <v>3</v>
      </c>
      <c r="P20" s="83">
        <v>2</v>
      </c>
      <c r="Q20" s="37" t="str">
        <f t="shared" si="1"/>
        <v>ALTO</v>
      </c>
      <c r="R20" s="79" t="s">
        <v>1429</v>
      </c>
      <c r="S20" s="276" t="s">
        <v>1456</v>
      </c>
    </row>
    <row r="21" spans="1:19" s="85" customFormat="1" ht="45" x14ac:dyDescent="0.25">
      <c r="A21" s="79" t="s">
        <v>115</v>
      </c>
      <c r="B21" s="79" t="s">
        <v>24</v>
      </c>
      <c r="C21" s="79" t="s">
        <v>38</v>
      </c>
      <c r="D21" s="79" t="s">
        <v>66</v>
      </c>
      <c r="E21" s="80" t="s">
        <v>1423</v>
      </c>
      <c r="F21" s="79" t="s">
        <v>1463</v>
      </c>
      <c r="G21" s="79" t="s">
        <v>1437</v>
      </c>
      <c r="H21" s="79" t="s">
        <v>1465</v>
      </c>
      <c r="I21" s="278" t="s">
        <v>1466</v>
      </c>
      <c r="J21" s="275" t="s">
        <v>1467</v>
      </c>
      <c r="K21" s="121">
        <v>5</v>
      </c>
      <c r="L21" s="3">
        <v>0</v>
      </c>
      <c r="M21" s="5">
        <f t="shared" si="4"/>
        <v>0</v>
      </c>
      <c r="N21" s="84" t="s">
        <v>1468</v>
      </c>
      <c r="O21" s="83">
        <v>3</v>
      </c>
      <c r="P21" s="83">
        <v>2</v>
      </c>
      <c r="Q21" s="37" t="str">
        <f t="shared" si="1"/>
        <v>ALTO</v>
      </c>
      <c r="R21" s="79" t="s">
        <v>1469</v>
      </c>
      <c r="S21" s="79"/>
    </row>
    <row r="22" spans="1:19" s="85" customFormat="1" ht="60" x14ac:dyDescent="0.25">
      <c r="A22" s="79" t="s">
        <v>115</v>
      </c>
      <c r="B22" s="79" t="s">
        <v>24</v>
      </c>
      <c r="C22" s="79" t="s">
        <v>38</v>
      </c>
      <c r="D22" s="79" t="s">
        <v>66</v>
      </c>
      <c r="E22" s="80" t="s">
        <v>1423</v>
      </c>
      <c r="F22" s="79" t="s">
        <v>1470</v>
      </c>
      <c r="G22" s="79" t="s">
        <v>1444</v>
      </c>
      <c r="H22" s="79" t="s">
        <v>1471</v>
      </c>
      <c r="I22" s="274">
        <v>42885</v>
      </c>
      <c r="J22" s="275" t="s">
        <v>1446</v>
      </c>
      <c r="K22" s="121">
        <v>5</v>
      </c>
      <c r="L22" s="3">
        <v>0.1</v>
      </c>
      <c r="M22" s="5">
        <f>(K22*(L22/100))</f>
        <v>5.0000000000000001E-3</v>
      </c>
      <c r="N22" s="84" t="s">
        <v>1447</v>
      </c>
      <c r="O22" s="83">
        <v>1</v>
      </c>
      <c r="P22" s="83">
        <v>2</v>
      </c>
      <c r="Q22" s="37" t="str">
        <f t="shared" si="1"/>
        <v>BAJO</v>
      </c>
      <c r="R22" s="79" t="s">
        <v>1448</v>
      </c>
      <c r="S22" s="79"/>
    </row>
    <row r="23" spans="1:19" s="85" customFormat="1" ht="60" x14ac:dyDescent="0.25">
      <c r="A23" s="79" t="s">
        <v>115</v>
      </c>
      <c r="B23" s="79" t="s">
        <v>24</v>
      </c>
      <c r="C23" s="79" t="s">
        <v>38</v>
      </c>
      <c r="D23" s="79" t="s">
        <v>66</v>
      </c>
      <c r="E23" s="80" t="s">
        <v>1423</v>
      </c>
      <c r="F23" s="79" t="s">
        <v>1470</v>
      </c>
      <c r="G23" s="79" t="s">
        <v>1444</v>
      </c>
      <c r="H23" s="79" t="s">
        <v>1472</v>
      </c>
      <c r="I23" s="274">
        <v>42855</v>
      </c>
      <c r="J23" s="275" t="s">
        <v>1459</v>
      </c>
      <c r="K23" s="121">
        <v>3</v>
      </c>
      <c r="L23" s="3">
        <v>0</v>
      </c>
      <c r="M23" s="5">
        <f>(K23*(L23/100))</f>
        <v>0</v>
      </c>
      <c r="N23" s="84" t="s">
        <v>1447</v>
      </c>
      <c r="O23" s="83">
        <v>1</v>
      </c>
      <c r="P23" s="83">
        <v>2</v>
      </c>
      <c r="Q23" s="37" t="str">
        <f t="shared" si="1"/>
        <v>BAJO</v>
      </c>
      <c r="R23" s="79" t="s">
        <v>1448</v>
      </c>
      <c r="S23" s="79"/>
    </row>
    <row r="24" spans="1:19" s="85" customFormat="1" ht="60" x14ac:dyDescent="0.25">
      <c r="A24" s="79" t="s">
        <v>115</v>
      </c>
      <c r="B24" s="79" t="s">
        <v>24</v>
      </c>
      <c r="C24" s="79" t="s">
        <v>38</v>
      </c>
      <c r="D24" s="79" t="s">
        <v>66</v>
      </c>
      <c r="E24" s="80" t="s">
        <v>1423</v>
      </c>
      <c r="F24" s="79" t="s">
        <v>1470</v>
      </c>
      <c r="G24" s="79" t="s">
        <v>1444</v>
      </c>
      <c r="H24" s="277" t="s">
        <v>1473</v>
      </c>
      <c r="I24" s="274">
        <v>42855</v>
      </c>
      <c r="J24" s="275" t="s">
        <v>1459</v>
      </c>
      <c r="K24" s="121">
        <v>3</v>
      </c>
      <c r="L24" s="3">
        <v>0</v>
      </c>
      <c r="M24" s="5">
        <f t="shared" ref="M24" si="5">(K24*(L24/100))</f>
        <v>0</v>
      </c>
      <c r="N24" s="84" t="s">
        <v>1447</v>
      </c>
      <c r="O24" s="83">
        <v>1</v>
      </c>
      <c r="P24" s="83">
        <v>2</v>
      </c>
      <c r="Q24" s="37" t="str">
        <f t="shared" si="1"/>
        <v>BAJO</v>
      </c>
      <c r="R24" s="79" t="s">
        <v>1448</v>
      </c>
      <c r="S24" s="79"/>
    </row>
    <row r="25" spans="1:19" s="85" customFormat="1" ht="60" x14ac:dyDescent="0.25">
      <c r="A25" s="79" t="s">
        <v>115</v>
      </c>
      <c r="B25" s="79" t="s">
        <v>24</v>
      </c>
      <c r="C25" s="79" t="s">
        <v>38</v>
      </c>
      <c r="D25" s="79" t="s">
        <v>66</v>
      </c>
      <c r="E25" s="80" t="s">
        <v>1423</v>
      </c>
      <c r="F25" s="79" t="s">
        <v>1470</v>
      </c>
      <c r="G25" s="79" t="s">
        <v>1437</v>
      </c>
      <c r="H25" s="79" t="s">
        <v>1474</v>
      </c>
      <c r="I25" s="274">
        <v>43084</v>
      </c>
      <c r="J25" s="275" t="s">
        <v>1475</v>
      </c>
      <c r="K25" s="121">
        <v>5</v>
      </c>
      <c r="L25" s="3">
        <v>0</v>
      </c>
      <c r="M25" s="5">
        <f>(K25*(L25/100))</f>
        <v>0</v>
      </c>
      <c r="N25" s="84" t="s">
        <v>1468</v>
      </c>
      <c r="O25" s="83">
        <v>2</v>
      </c>
      <c r="P25" s="83">
        <v>3</v>
      </c>
      <c r="Q25" s="37" t="str">
        <f t="shared" si="1"/>
        <v>ALTO</v>
      </c>
      <c r="R25" s="79" t="s">
        <v>1469</v>
      </c>
      <c r="S25" s="79" t="s">
        <v>1476</v>
      </c>
    </row>
    <row r="26" spans="1:19" s="85" customFormat="1" ht="60" x14ac:dyDescent="0.25">
      <c r="A26" s="79" t="s">
        <v>115</v>
      </c>
      <c r="B26" s="79" t="s">
        <v>24</v>
      </c>
      <c r="C26" s="79" t="s">
        <v>38</v>
      </c>
      <c r="D26" s="79" t="s">
        <v>66</v>
      </c>
      <c r="E26" s="80" t="s">
        <v>1423</v>
      </c>
      <c r="F26" s="79" t="s">
        <v>1470</v>
      </c>
      <c r="G26" s="79" t="s">
        <v>1437</v>
      </c>
      <c r="H26" s="79" t="s">
        <v>1477</v>
      </c>
      <c r="I26" s="274">
        <v>43008</v>
      </c>
      <c r="J26" s="275" t="s">
        <v>1478</v>
      </c>
      <c r="K26" s="121">
        <v>3</v>
      </c>
      <c r="L26" s="3">
        <v>0</v>
      </c>
      <c r="M26" s="5">
        <f>(K26*(L26/100))</f>
        <v>0</v>
      </c>
      <c r="N26" s="84" t="s">
        <v>1468</v>
      </c>
      <c r="O26" s="83">
        <v>1</v>
      </c>
      <c r="P26" s="83">
        <v>3</v>
      </c>
      <c r="Q26" s="37" t="str">
        <f t="shared" si="1"/>
        <v>MEDIO</v>
      </c>
      <c r="R26" s="79" t="s">
        <v>1469</v>
      </c>
      <c r="S26" s="79" t="s">
        <v>1476</v>
      </c>
    </row>
    <row r="27" spans="1:19" s="85" customFormat="1" ht="60" x14ac:dyDescent="0.25">
      <c r="A27" s="79" t="s">
        <v>115</v>
      </c>
      <c r="B27" s="79" t="s">
        <v>24</v>
      </c>
      <c r="C27" s="79" t="s">
        <v>38</v>
      </c>
      <c r="D27" s="79" t="s">
        <v>66</v>
      </c>
      <c r="E27" s="80" t="s">
        <v>1423</v>
      </c>
      <c r="F27" s="79" t="s">
        <v>1470</v>
      </c>
      <c r="G27" s="79" t="s">
        <v>1437</v>
      </c>
      <c r="H27" s="277" t="s">
        <v>1479</v>
      </c>
      <c r="I27" s="274">
        <v>43008</v>
      </c>
      <c r="J27" s="275" t="s">
        <v>1478</v>
      </c>
      <c r="K27" s="121">
        <v>3</v>
      </c>
      <c r="L27" s="3">
        <v>0</v>
      </c>
      <c r="M27" s="5">
        <f t="shared" ref="M27" si="6">(K27*(L27/100))</f>
        <v>0</v>
      </c>
      <c r="N27" s="84" t="s">
        <v>1468</v>
      </c>
      <c r="O27" s="83">
        <v>1</v>
      </c>
      <c r="P27" s="83">
        <v>3</v>
      </c>
      <c r="Q27" s="37" t="str">
        <f t="shared" si="1"/>
        <v>MEDIO</v>
      </c>
      <c r="R27" s="79" t="s">
        <v>1469</v>
      </c>
      <c r="S27" s="79" t="s">
        <v>1476</v>
      </c>
    </row>
    <row r="28" spans="1:19" s="85" customFormat="1" ht="90" x14ac:dyDescent="0.25">
      <c r="A28" s="79" t="s">
        <v>115</v>
      </c>
      <c r="B28" s="79" t="s">
        <v>24</v>
      </c>
      <c r="C28" s="79" t="s">
        <v>38</v>
      </c>
      <c r="D28" s="79" t="s">
        <v>66</v>
      </c>
      <c r="E28" s="80" t="s">
        <v>1423</v>
      </c>
      <c r="F28" s="79" t="s">
        <v>1480</v>
      </c>
      <c r="G28" s="79" t="s">
        <v>1481</v>
      </c>
      <c r="H28" s="79" t="s">
        <v>1482</v>
      </c>
      <c r="I28" s="274">
        <v>42885</v>
      </c>
      <c r="J28" s="275" t="s">
        <v>1483</v>
      </c>
      <c r="K28" s="121">
        <v>3</v>
      </c>
      <c r="L28" s="3">
        <v>0</v>
      </c>
      <c r="M28" s="5">
        <f>(K28*(L28/100))</f>
        <v>0</v>
      </c>
      <c r="N28" s="84" t="s">
        <v>1454</v>
      </c>
      <c r="O28" s="83">
        <v>1</v>
      </c>
      <c r="P28" s="83">
        <v>3</v>
      </c>
      <c r="Q28" s="37" t="str">
        <f t="shared" si="1"/>
        <v>MEDIO</v>
      </c>
      <c r="R28" s="79" t="s">
        <v>1455</v>
      </c>
      <c r="S28" s="79"/>
    </row>
    <row r="29" spans="1:19" s="85" customFormat="1" ht="60" x14ac:dyDescent="0.25">
      <c r="A29" s="79" t="s">
        <v>115</v>
      </c>
      <c r="B29" s="79" t="s">
        <v>24</v>
      </c>
      <c r="C29" s="79" t="s">
        <v>38</v>
      </c>
      <c r="D29" s="79" t="s">
        <v>66</v>
      </c>
      <c r="E29" s="80" t="s">
        <v>1423</v>
      </c>
      <c r="F29" s="79" t="s">
        <v>1480</v>
      </c>
      <c r="G29" s="79" t="s">
        <v>1444</v>
      </c>
      <c r="H29" s="79" t="s">
        <v>1484</v>
      </c>
      <c r="I29" s="274">
        <v>42916</v>
      </c>
      <c r="J29" s="275" t="s">
        <v>1459</v>
      </c>
      <c r="K29" s="121">
        <v>3</v>
      </c>
      <c r="L29" s="3">
        <v>0.25</v>
      </c>
      <c r="M29" s="5">
        <f>(K29*(L29/100))</f>
        <v>7.4999999999999997E-3</v>
      </c>
      <c r="N29" s="84" t="s">
        <v>1428</v>
      </c>
      <c r="O29" s="83">
        <v>1</v>
      </c>
      <c r="P29" s="83">
        <v>2</v>
      </c>
      <c r="Q29" s="37" t="str">
        <f t="shared" si="1"/>
        <v>BAJO</v>
      </c>
      <c r="R29" s="79" t="s">
        <v>1429</v>
      </c>
      <c r="S29" s="79"/>
    </row>
    <row r="30" spans="1:19" s="85" customFormat="1" ht="60" x14ac:dyDescent="0.25">
      <c r="A30" s="79" t="s">
        <v>115</v>
      </c>
      <c r="B30" s="79" t="s">
        <v>24</v>
      </c>
      <c r="C30" s="79" t="s">
        <v>38</v>
      </c>
      <c r="D30" s="79" t="s">
        <v>66</v>
      </c>
      <c r="E30" s="80" t="s">
        <v>1423</v>
      </c>
      <c r="F30" s="79" t="s">
        <v>1480</v>
      </c>
      <c r="G30" s="79" t="s">
        <v>1437</v>
      </c>
      <c r="H30" s="79" t="s">
        <v>1485</v>
      </c>
      <c r="I30" s="274">
        <v>43084</v>
      </c>
      <c r="J30" s="275" t="s">
        <v>1486</v>
      </c>
      <c r="K30" s="121">
        <v>5</v>
      </c>
      <c r="L30" s="3">
        <v>0</v>
      </c>
      <c r="M30" s="5">
        <f>(K30*(L30/100))</f>
        <v>0</v>
      </c>
      <c r="N30" s="84" t="s">
        <v>1468</v>
      </c>
      <c r="O30" s="83">
        <v>2</v>
      </c>
      <c r="P30" s="83">
        <v>3</v>
      </c>
      <c r="Q30" s="37" t="str">
        <f t="shared" si="1"/>
        <v>ALTO</v>
      </c>
      <c r="R30" s="79" t="s">
        <v>1469</v>
      </c>
      <c r="S30" s="79" t="s">
        <v>1476</v>
      </c>
    </row>
    <row r="31" spans="1:19" s="128" customFormat="1" ht="60" x14ac:dyDescent="0.25">
      <c r="A31" s="163" t="s">
        <v>1487</v>
      </c>
      <c r="B31" s="163" t="s">
        <v>27</v>
      </c>
      <c r="C31" s="279" t="s">
        <v>49</v>
      </c>
      <c r="D31" s="280" t="s">
        <v>86</v>
      </c>
      <c r="E31" s="173" t="s">
        <v>1423</v>
      </c>
      <c r="F31" s="163" t="s">
        <v>1488</v>
      </c>
      <c r="G31" s="163" t="s">
        <v>1489</v>
      </c>
      <c r="H31" s="163" t="s">
        <v>1490</v>
      </c>
      <c r="I31" s="274" t="s">
        <v>481</v>
      </c>
      <c r="J31" s="275" t="s">
        <v>1491</v>
      </c>
      <c r="K31" s="126">
        <v>4</v>
      </c>
      <c r="L31" s="3">
        <v>0.25</v>
      </c>
      <c r="M31" s="125">
        <f t="shared" ref="M31:M34" si="7">(K31*(L31/100))</f>
        <v>0.01</v>
      </c>
      <c r="N31" s="175" t="s">
        <v>1492</v>
      </c>
      <c r="O31" s="124">
        <v>1</v>
      </c>
      <c r="P31" s="124">
        <v>2</v>
      </c>
      <c r="Q31" s="127" t="str">
        <f t="shared" si="1"/>
        <v>BAJO</v>
      </c>
      <c r="R31" s="163" t="s">
        <v>1493</v>
      </c>
      <c r="S31" s="163"/>
    </row>
    <row r="32" spans="1:19" s="128" customFormat="1" ht="71.25" customHeight="1" x14ac:dyDescent="0.25">
      <c r="A32" s="163" t="s">
        <v>1487</v>
      </c>
      <c r="B32" s="163" t="s">
        <v>27</v>
      </c>
      <c r="C32" s="279" t="s">
        <v>49</v>
      </c>
      <c r="D32" s="281" t="s">
        <v>86</v>
      </c>
      <c r="E32" s="173" t="s">
        <v>1423</v>
      </c>
      <c r="F32" s="163" t="s">
        <v>1488</v>
      </c>
      <c r="G32" s="79" t="s">
        <v>1494</v>
      </c>
      <c r="H32" s="163" t="s">
        <v>1495</v>
      </c>
      <c r="I32" s="274">
        <v>43008</v>
      </c>
      <c r="J32" s="275" t="s">
        <v>1496</v>
      </c>
      <c r="K32" s="126">
        <v>4</v>
      </c>
      <c r="L32" s="3">
        <v>0.25</v>
      </c>
      <c r="M32" s="125">
        <f t="shared" si="7"/>
        <v>0.01</v>
      </c>
      <c r="N32" s="175" t="s">
        <v>1447</v>
      </c>
      <c r="O32" s="124">
        <v>1</v>
      </c>
      <c r="P32" s="124">
        <v>1</v>
      </c>
      <c r="Q32" s="127" t="str">
        <f t="shared" si="1"/>
        <v>BAJO</v>
      </c>
      <c r="R32" s="163" t="s">
        <v>1497</v>
      </c>
      <c r="S32" s="163"/>
    </row>
    <row r="33" spans="1:19" s="128" customFormat="1" ht="60" x14ac:dyDescent="0.25">
      <c r="A33" s="163" t="s">
        <v>1487</v>
      </c>
      <c r="B33" s="163" t="s">
        <v>27</v>
      </c>
      <c r="C33" s="279" t="s">
        <v>49</v>
      </c>
      <c r="D33" s="282" t="s">
        <v>86</v>
      </c>
      <c r="E33" s="173" t="s">
        <v>1423</v>
      </c>
      <c r="F33" s="163" t="s">
        <v>1488</v>
      </c>
      <c r="G33" s="283" t="s">
        <v>1498</v>
      </c>
      <c r="H33" s="163" t="s">
        <v>1499</v>
      </c>
      <c r="I33" s="274">
        <v>43084</v>
      </c>
      <c r="J33" s="275" t="s">
        <v>1500</v>
      </c>
      <c r="K33" s="126">
        <v>5</v>
      </c>
      <c r="L33" s="3">
        <v>0</v>
      </c>
      <c r="M33" s="125">
        <f t="shared" si="7"/>
        <v>0</v>
      </c>
      <c r="N33" s="175" t="s">
        <v>1501</v>
      </c>
      <c r="O33" s="124">
        <v>1</v>
      </c>
      <c r="P33" s="124">
        <v>3</v>
      </c>
      <c r="Q33" s="127" t="str">
        <f t="shared" si="1"/>
        <v>MEDIO</v>
      </c>
      <c r="R33" s="163" t="s">
        <v>1502</v>
      </c>
      <c r="S33" s="163" t="s">
        <v>1476</v>
      </c>
    </row>
    <row r="34" spans="1:19" s="85" customFormat="1" ht="60" x14ac:dyDescent="0.25">
      <c r="A34" s="79" t="s">
        <v>115</v>
      </c>
      <c r="B34" s="79" t="s">
        <v>24</v>
      </c>
      <c r="C34" s="79" t="s">
        <v>38</v>
      </c>
      <c r="D34" s="79" t="s">
        <v>66</v>
      </c>
      <c r="E34" s="80" t="s">
        <v>1423</v>
      </c>
      <c r="F34" s="79" t="s">
        <v>1503</v>
      </c>
      <c r="G34" s="79" t="s">
        <v>1444</v>
      </c>
      <c r="H34" s="79" t="s">
        <v>1504</v>
      </c>
      <c r="I34" s="274" t="s">
        <v>481</v>
      </c>
      <c r="J34" s="275" t="s">
        <v>1459</v>
      </c>
      <c r="K34" s="121">
        <v>3</v>
      </c>
      <c r="L34" s="3">
        <v>0.25</v>
      </c>
      <c r="M34" s="5">
        <f t="shared" si="7"/>
        <v>7.4999999999999997E-3</v>
      </c>
      <c r="N34" s="84" t="s">
        <v>1505</v>
      </c>
      <c r="O34" s="83">
        <v>1</v>
      </c>
      <c r="P34" s="83">
        <v>2</v>
      </c>
      <c r="Q34" s="37" t="str">
        <f t="shared" si="1"/>
        <v>BAJO</v>
      </c>
      <c r="R34" s="79" t="s">
        <v>1506</v>
      </c>
      <c r="S34" s="79"/>
    </row>
    <row r="35" spans="1:19" s="85" customFormat="1" ht="75" x14ac:dyDescent="0.25">
      <c r="A35" s="79" t="s">
        <v>115</v>
      </c>
      <c r="B35" s="79" t="s">
        <v>24</v>
      </c>
      <c r="C35" s="79" t="s">
        <v>38</v>
      </c>
      <c r="D35" s="79" t="s">
        <v>66</v>
      </c>
      <c r="E35" s="80" t="s">
        <v>1423</v>
      </c>
      <c r="F35" s="79" t="s">
        <v>1507</v>
      </c>
      <c r="G35" s="79" t="s">
        <v>1508</v>
      </c>
      <c r="H35" s="79" t="s">
        <v>1509</v>
      </c>
      <c r="I35" s="274">
        <v>42825</v>
      </c>
      <c r="J35" s="275" t="s">
        <v>1510</v>
      </c>
      <c r="K35" s="121">
        <v>3</v>
      </c>
      <c r="L35" s="3">
        <v>0.1</v>
      </c>
      <c r="M35" s="5">
        <f>(K35*(L35/100))</f>
        <v>3.0000000000000001E-3</v>
      </c>
      <c r="N35" s="84" t="s">
        <v>1511</v>
      </c>
      <c r="O35" s="83">
        <v>3</v>
      </c>
      <c r="P35" s="83">
        <v>2</v>
      </c>
      <c r="Q35" s="37" t="str">
        <f>IF($O35*$P35&lt;=0,"",(IF($O35*$P35=9,"ALTO",IF($O35*$P35=6,"ALTO",IF($O35*$P35=4,"MEDIO",IF($O35*$P35=3,"MEDIO",IF($O35*$P35=2,"BAJO",IF($O35*$P35=1,"BAJO",0))))))))</f>
        <v>ALTO</v>
      </c>
      <c r="R35" s="79" t="s">
        <v>1512</v>
      </c>
      <c r="S35" s="79"/>
    </row>
    <row r="36" spans="1:19" s="288" customFormat="1" ht="35.1" customHeight="1" x14ac:dyDescent="0.25">
      <c r="A36" s="284"/>
      <c r="B36" s="284"/>
      <c r="C36" s="284"/>
      <c r="D36" s="284"/>
      <c r="E36" s="284"/>
      <c r="F36" s="284"/>
      <c r="G36" s="284"/>
      <c r="H36" s="284"/>
      <c r="I36" s="284"/>
      <c r="J36" s="285"/>
      <c r="K36" s="286">
        <f>SUM(K11:K35)</f>
        <v>100</v>
      </c>
      <c r="L36" s="287"/>
      <c r="M36" s="6">
        <f>SUM(M16:M32)</f>
        <v>0.26250000000000001</v>
      </c>
      <c r="N36" s="284"/>
      <c r="O36" s="284"/>
      <c r="P36" s="284"/>
      <c r="Q36" s="284"/>
      <c r="R36" s="284"/>
      <c r="S36" s="284"/>
    </row>
  </sheetData>
  <sheetProtection formatColumns="0" formatRows="0" insertRows="0" deleteRows="0" sort="0" autoFilter="0"/>
  <mergeCells count="6">
    <mergeCell ref="C2:S2"/>
    <mergeCell ref="A4:S4"/>
    <mergeCell ref="A7:Q7"/>
    <mergeCell ref="A8:D8"/>
    <mergeCell ref="F8:M8"/>
    <mergeCell ref="N8:S8"/>
  </mergeCells>
  <conditionalFormatting sqref="Q18:Q23 Q25:Q26 Q34:Q35 Q28:Q31 Q11:Q16">
    <cfRule type="cellIs" dxfId="668" priority="52" operator="equal">
      <formula>"ALTO"</formula>
    </cfRule>
    <cfRule type="cellIs" dxfId="667" priority="53" operator="equal">
      <formula>"MEDIO"</formula>
    </cfRule>
    <cfRule type="cellIs" dxfId="666" priority="54" operator="equal">
      <formula>"BAJO"</formula>
    </cfRule>
  </conditionalFormatting>
  <conditionalFormatting sqref="O18:P23 O25:P26 O34:P35 O28:P31 O11:P16">
    <cfRule type="cellIs" dxfId="665" priority="49" operator="equal">
      <formula>3</formula>
    </cfRule>
    <cfRule type="cellIs" dxfId="664" priority="50" operator="equal">
      <formula>2</formula>
    </cfRule>
    <cfRule type="cellIs" dxfId="663" priority="51" operator="equal">
      <formula>1</formula>
    </cfRule>
  </conditionalFormatting>
  <conditionalFormatting sqref="L18:L23 L25:L26 L34:L35 L28:L31 L11:L16">
    <cfRule type="cellIs" dxfId="662" priority="45" operator="between">
      <formula>0.75</formula>
      <formula>1</formula>
    </cfRule>
    <cfRule type="cellIs" dxfId="661" priority="46" operator="between">
      <formula>0.5</formula>
      <formula>0.7499</formula>
    </cfRule>
    <cfRule type="cellIs" dxfId="660" priority="47" operator="between">
      <formula>0.25</formula>
      <formula>0.4999</formula>
    </cfRule>
    <cfRule type="cellIs" dxfId="659" priority="48" operator="between">
      <formula>0.01</formula>
      <formula>0.2499</formula>
    </cfRule>
  </conditionalFormatting>
  <conditionalFormatting sqref="M36">
    <cfRule type="cellIs" dxfId="658" priority="41" operator="between">
      <formula>0.75</formula>
      <formula>1</formula>
    </cfRule>
    <cfRule type="cellIs" dxfId="657" priority="42" operator="between">
      <formula>0.5</formula>
      <formula>0.7499</formula>
    </cfRule>
    <cfRule type="cellIs" dxfId="656" priority="43" operator="between">
      <formula>0.251</formula>
      <formula>0.4999</formula>
    </cfRule>
    <cfRule type="cellIs" dxfId="655" priority="44" operator="between">
      <formula>0</formula>
      <formula>0.25</formula>
    </cfRule>
  </conditionalFormatting>
  <conditionalFormatting sqref="Q32:Q33">
    <cfRule type="cellIs" dxfId="654" priority="38" operator="equal">
      <formula>"ALTO"</formula>
    </cfRule>
    <cfRule type="cellIs" dxfId="653" priority="39" operator="equal">
      <formula>"MEDIO"</formula>
    </cfRule>
    <cfRule type="cellIs" dxfId="652" priority="40" operator="equal">
      <formula>"BAJO"</formula>
    </cfRule>
  </conditionalFormatting>
  <conditionalFormatting sqref="O32:P33">
    <cfRule type="cellIs" dxfId="651" priority="35" operator="equal">
      <formula>3</formula>
    </cfRule>
    <cfRule type="cellIs" dxfId="650" priority="36" operator="equal">
      <formula>2</formula>
    </cfRule>
    <cfRule type="cellIs" dxfId="649" priority="37" operator="equal">
      <formula>1</formula>
    </cfRule>
  </conditionalFormatting>
  <conditionalFormatting sqref="L32:L33">
    <cfRule type="cellIs" dxfId="648" priority="31" operator="between">
      <formula>0.75</formula>
      <formula>1</formula>
    </cfRule>
    <cfRule type="cellIs" dxfId="647" priority="32" operator="between">
      <formula>0.5</formula>
      <formula>0.7499</formula>
    </cfRule>
    <cfRule type="cellIs" dxfId="646" priority="33" operator="between">
      <formula>0.25</formula>
      <formula>0.4999</formula>
    </cfRule>
    <cfRule type="cellIs" dxfId="645" priority="34" operator="between">
      <formula>0.01</formula>
      <formula>0.2499</formula>
    </cfRule>
  </conditionalFormatting>
  <conditionalFormatting sqref="Q17">
    <cfRule type="cellIs" dxfId="644" priority="28" operator="equal">
      <formula>"ALTO"</formula>
    </cfRule>
    <cfRule type="cellIs" dxfId="643" priority="29" operator="equal">
      <formula>"MEDIO"</formula>
    </cfRule>
    <cfRule type="cellIs" dxfId="642" priority="30" operator="equal">
      <formula>"BAJO"</formula>
    </cfRule>
  </conditionalFormatting>
  <conditionalFormatting sqref="O17:P17">
    <cfRule type="cellIs" dxfId="641" priority="25" operator="equal">
      <formula>3</formula>
    </cfRule>
    <cfRule type="cellIs" dxfId="640" priority="26" operator="equal">
      <formula>2</formula>
    </cfRule>
    <cfRule type="cellIs" dxfId="639" priority="27" operator="equal">
      <formula>1</formula>
    </cfRule>
  </conditionalFormatting>
  <conditionalFormatting sqref="L17">
    <cfRule type="cellIs" dxfId="638" priority="21" operator="between">
      <formula>0.75</formula>
      <formula>1</formula>
    </cfRule>
    <cfRule type="cellIs" dxfId="637" priority="22" operator="between">
      <formula>0.5</formula>
      <formula>0.7499</formula>
    </cfRule>
    <cfRule type="cellIs" dxfId="636" priority="23" operator="between">
      <formula>0.25</formula>
      <formula>0.4999</formula>
    </cfRule>
    <cfRule type="cellIs" dxfId="635" priority="24" operator="between">
      <formula>0.01</formula>
      <formula>0.2499</formula>
    </cfRule>
  </conditionalFormatting>
  <conditionalFormatting sqref="Q24">
    <cfRule type="cellIs" dxfId="634" priority="18" operator="equal">
      <formula>"ALTO"</formula>
    </cfRule>
    <cfRule type="cellIs" dxfId="633" priority="19" operator="equal">
      <formula>"MEDIO"</formula>
    </cfRule>
    <cfRule type="cellIs" dxfId="632" priority="20" operator="equal">
      <formula>"BAJO"</formula>
    </cfRule>
  </conditionalFormatting>
  <conditionalFormatting sqref="O24:P24">
    <cfRule type="cellIs" dxfId="631" priority="15" operator="equal">
      <formula>3</formula>
    </cfRule>
    <cfRule type="cellIs" dxfId="630" priority="16" operator="equal">
      <formula>2</formula>
    </cfRule>
    <cfRule type="cellIs" dxfId="629" priority="17" operator="equal">
      <formula>1</formula>
    </cfRule>
  </conditionalFormatting>
  <conditionalFormatting sqref="L24">
    <cfRule type="cellIs" dxfId="628" priority="11" operator="between">
      <formula>0.75</formula>
      <formula>1</formula>
    </cfRule>
    <cfRule type="cellIs" dxfId="627" priority="12" operator="between">
      <formula>0.5</formula>
      <formula>0.7499</formula>
    </cfRule>
    <cfRule type="cellIs" dxfId="626" priority="13" operator="between">
      <formula>0.25</formula>
      <formula>0.4999</formula>
    </cfRule>
    <cfRule type="cellIs" dxfId="625" priority="14" operator="between">
      <formula>0.01</formula>
      <formula>0.2499</formula>
    </cfRule>
  </conditionalFormatting>
  <conditionalFormatting sqref="Q27">
    <cfRule type="cellIs" dxfId="624" priority="8" operator="equal">
      <formula>"ALTO"</formula>
    </cfRule>
    <cfRule type="cellIs" dxfId="623" priority="9" operator="equal">
      <formula>"MEDIO"</formula>
    </cfRule>
    <cfRule type="cellIs" dxfId="622" priority="10" operator="equal">
      <formula>"BAJO"</formula>
    </cfRule>
  </conditionalFormatting>
  <conditionalFormatting sqref="O27:P27">
    <cfRule type="cellIs" dxfId="621" priority="5" operator="equal">
      <formula>3</formula>
    </cfRule>
    <cfRule type="cellIs" dxfId="620" priority="6" operator="equal">
      <formula>2</formula>
    </cfRule>
    <cfRule type="cellIs" dxfId="619" priority="7" operator="equal">
      <formula>1</formula>
    </cfRule>
  </conditionalFormatting>
  <conditionalFormatting sqref="L27">
    <cfRule type="cellIs" dxfId="618" priority="1" operator="between">
      <formula>0.75</formula>
      <formula>1</formula>
    </cfRule>
    <cfRule type="cellIs" dxfId="617" priority="2" operator="between">
      <formula>0.5</formula>
      <formula>0.7499</formula>
    </cfRule>
    <cfRule type="cellIs" dxfId="616" priority="3" operator="between">
      <formula>0.25</formula>
      <formula>0.4999</formula>
    </cfRule>
    <cfRule type="cellIs" dxfId="615" priority="4" operator="between">
      <formula>0.01</formula>
      <formula>0.2499</formula>
    </cfRule>
  </conditionalFormatting>
  <dataValidations count="14">
    <dataValidation type="custom" showInputMessage="1" showErrorMessage="1" error="NO ESCRIBA NADA EN ESTA COLUMNA" sqref="Q11:Q35">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35">
      <formula1>EJES_ESTRATEGICOS</formula1>
    </dataValidation>
    <dataValidation allowBlank="1" showInputMessage="1" showErrorMessage="1" promptTitle="Mitigación" prompt="Es el esfuerzo por reducir los riesgos inherentes a la ejecución de las actividades planificadas." sqref="R11:R35"/>
    <dataValidation type="whole" allowBlank="1" showInputMessage="1" showErrorMessage="1" error="Escala 1 al 3" promptTitle="Probabilidad" prompt="Es la medida de incertidumbre asociada a la ejecucion de una tarea o actividad determinada.  Donde 1 es dificultad baja, 2 media y 3 alta" sqref="O11:O35">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35">
      <formula1>1</formula1>
      <formula2>3</formula2>
    </dataValidation>
    <dataValidation allowBlank="1" showInputMessage="1" showErrorMessage="1" promptTitle="Fecha de Alcance o Logro" prompt="Es la fecha  de logro o ejecución de la actividad" sqref="I11:I35"/>
    <dataValidation allowBlank="1" showInputMessage="1" showErrorMessage="1" promptTitle="Riesgo" sqref="N11:N35"/>
    <dataValidation type="whole" allowBlank="1" showInputMessage="1" showErrorMessage="1" promptTitle="PESO" prompt="La distribucción del peso debe ser en base a una escala de 100. La sumatoria no debera exceder de 100" sqref="K11:K35">
      <formula1>1</formula1>
      <formula2>100</formula2>
    </dataValidation>
    <dataValidation allowBlank="1" showInputMessage="1" showErrorMessage="1" promptTitle="% Avance Real" prompt="El porcentaje del Avance Real de la tarea sera calculado en función al peso por el avance de la tarea divido entre 100" sqref="M11:M35"/>
    <dataValidation allowBlank="1" showInputMessage="1" showErrorMessage="1" promptTitle="% Avance de Tarea" prompt="Indicar en que porcentaje se ha ejecutado la tarea descrita." sqref="L11:L35"/>
    <dataValidation operator="equal" allowBlank="1" showInputMessage="1" showErrorMessage="1" sqref="K36"/>
    <dataValidation type="list" allowBlank="1" showErrorMessage="1" sqref="B16">
      <formula1>OBJETIVO_S__GENERAL_ES</formula1>
    </dataValidation>
    <dataValidation type="decimal" operator="equal" allowBlank="1" showInputMessage="1" showErrorMessage="1" sqref="M36">
      <formula1>100</formula1>
    </dataValidation>
    <dataValidation allowBlank="1" showInputMessage="1" showErrorMessage="1" promptTitle="Seleccionar" prompt="Elegir de la lista desplegable" sqref="A10:D10"/>
  </dataValidations>
  <pageMargins left="0.42" right="0.28000000000000003" top="0.75" bottom="0.75" header="0.3" footer="0.3"/>
  <pageSetup scale="30" fitToHeight="2"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'D:\VICERRECTORIA PLANIFICACION ITLA\Planes Operativos ITLA\POA 2017\[POA 2017 - Infraestructura V3.xlsx]PDI - Actualizado'!#REF!</xm:f>
          </x14:formula1>
          <xm:sqref>D11:D35</xm:sqref>
        </x14:dataValidation>
        <x14:dataValidation type="list" allowBlank="1" showErrorMessage="1" promptTitle="Ejes Estrategicos" prompt="1. So">
          <x14:formula1>
            <xm:f>'D:\VICERRECTORIA PLANIFICACION ITLA\Planes Operativos ITLA\POA 2017\[POA 2017 - Infraestructura V3.xlsx]PDI - Actualizado'!#REF!</xm:f>
          </x14:formula1>
          <xm:sqref>C11:C35</xm:sqref>
        </x14:dataValidation>
        <x14:dataValidation type="list" allowBlank="1" showErrorMessage="1">
          <x14:formula1>
            <xm:f>'D:\VICERRECTORIA PLANIFICACION ITLA\Planes Operativos ITLA\POA 2017\[POA 2017 - Infraestructura V3.xlsx]PDI - Actualizado'!#REF!</xm:f>
          </x14:formula1>
          <xm:sqref>B11:B15 B17:B35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view="pageBreakPreview" topLeftCell="K1" zoomScaleNormal="110" zoomScaleSheetLayoutView="100" workbookViewId="0">
      <selection activeCell="P25" sqref="P25"/>
    </sheetView>
  </sheetViews>
  <sheetFormatPr baseColWidth="10" defaultRowHeight="15" x14ac:dyDescent="0.25"/>
  <cols>
    <col min="1" max="1" width="35.28515625" style="75" customWidth="1"/>
    <col min="2" max="2" width="32.85546875" style="75" bestFit="1" customWidth="1"/>
    <col min="3" max="3" width="31.85546875" style="75" customWidth="1"/>
    <col min="4" max="4" width="31.7109375" style="75" customWidth="1"/>
    <col min="5" max="5" width="21.7109375" style="75" bestFit="1" customWidth="1"/>
    <col min="6" max="6" width="36.7109375" style="75" customWidth="1"/>
    <col min="7" max="8" width="30.5703125" style="75" customWidth="1"/>
    <col min="9" max="9" width="17" style="75" customWidth="1"/>
    <col min="10" max="10" width="24.42578125" style="75" customWidth="1"/>
    <col min="11" max="11" width="7.7109375" style="89" customWidth="1"/>
    <col min="12" max="12" width="13" style="89" customWidth="1"/>
    <col min="13" max="13" width="12.5703125" style="89" customWidth="1"/>
    <col min="14" max="14" width="34.5703125" style="75" customWidth="1"/>
    <col min="15" max="15" width="13.7109375" style="89" customWidth="1"/>
    <col min="16" max="16" width="10.42578125" style="89" customWidth="1"/>
    <col min="17" max="17" width="10.42578125" style="89" bestFit="1" customWidth="1"/>
    <col min="18" max="18" width="33.42578125" style="75" customWidth="1"/>
    <col min="19" max="19" width="39.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497</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30" x14ac:dyDescent="0.25">
      <c r="A11" s="163" t="s">
        <v>115</v>
      </c>
      <c r="B11" s="163" t="s">
        <v>24</v>
      </c>
      <c r="C11" s="163" t="s">
        <v>38</v>
      </c>
      <c r="D11" s="163" t="s">
        <v>66</v>
      </c>
      <c r="E11" s="80" t="s">
        <v>1344</v>
      </c>
      <c r="F11" s="79" t="s">
        <v>1422</v>
      </c>
      <c r="G11" s="163" t="s">
        <v>1421</v>
      </c>
      <c r="H11" s="79" t="s">
        <v>1420</v>
      </c>
      <c r="I11" s="79" t="s">
        <v>1419</v>
      </c>
      <c r="J11" s="79" t="s">
        <v>1418</v>
      </c>
      <c r="K11" s="83">
        <v>8</v>
      </c>
      <c r="L11" s="3">
        <v>0.3</v>
      </c>
      <c r="M11" s="5">
        <f t="shared" ref="M11:M26" si="0">(K11*(L11/100))</f>
        <v>2.4E-2</v>
      </c>
      <c r="N11" s="79" t="s">
        <v>1417</v>
      </c>
      <c r="O11" s="83">
        <v>1</v>
      </c>
      <c r="P11" s="83">
        <v>2</v>
      </c>
      <c r="Q11" s="37" t="str">
        <f t="shared" ref="Q11:Q26" si="1">IF($O11*$P11&lt;=0,"",(IF($O11*$P11=9,"ALTO",IF($O11*$P11=6,"ALTO",IF($O11*$P11=4,"MEDIO",IF($O11*$P11=3,"MEDIO",IF($O11*$P11=2,"BAJO",IF($O11*$P11=1,"BAJO",0))))))))</f>
        <v>BAJO</v>
      </c>
      <c r="R11" s="79" t="s">
        <v>1416</v>
      </c>
      <c r="S11" s="79" t="s">
        <v>1415</v>
      </c>
    </row>
    <row r="12" spans="1:19" s="85" customFormat="1" ht="60" x14ac:dyDescent="0.25">
      <c r="A12" s="272" t="s">
        <v>498</v>
      </c>
      <c r="B12" s="163" t="s">
        <v>22</v>
      </c>
      <c r="C12" s="272" t="s">
        <v>31</v>
      </c>
      <c r="D12" s="163" t="s">
        <v>55</v>
      </c>
      <c r="E12" s="80" t="s">
        <v>1344</v>
      </c>
      <c r="F12" s="79" t="s">
        <v>1381</v>
      </c>
      <c r="G12" s="163" t="s">
        <v>1350</v>
      </c>
      <c r="H12" s="79" t="s">
        <v>1414</v>
      </c>
      <c r="I12" s="79" t="s">
        <v>1413</v>
      </c>
      <c r="J12" s="79" t="s">
        <v>1412</v>
      </c>
      <c r="K12" s="83">
        <v>6</v>
      </c>
      <c r="L12" s="3">
        <v>1</v>
      </c>
      <c r="M12" s="5">
        <f t="shared" si="0"/>
        <v>0.06</v>
      </c>
      <c r="N12" s="79" t="s">
        <v>1383</v>
      </c>
      <c r="O12" s="83">
        <v>1</v>
      </c>
      <c r="P12" s="83">
        <v>1</v>
      </c>
      <c r="Q12" s="37" t="str">
        <f t="shared" si="1"/>
        <v>BAJO</v>
      </c>
      <c r="R12" s="79" t="s">
        <v>1388</v>
      </c>
      <c r="S12" s="79" t="s">
        <v>1411</v>
      </c>
    </row>
    <row r="13" spans="1:19" s="85" customFormat="1" ht="60" x14ac:dyDescent="0.25">
      <c r="A13" s="272" t="s">
        <v>115</v>
      </c>
      <c r="B13" s="163" t="s">
        <v>24</v>
      </c>
      <c r="C13" s="272" t="s">
        <v>38</v>
      </c>
      <c r="D13" s="163" t="s">
        <v>66</v>
      </c>
      <c r="E13" s="80" t="s">
        <v>1344</v>
      </c>
      <c r="F13" s="79" t="s">
        <v>1381</v>
      </c>
      <c r="G13" s="163" t="s">
        <v>1350</v>
      </c>
      <c r="H13" s="79" t="s">
        <v>1410</v>
      </c>
      <c r="I13" s="79" t="s">
        <v>1409</v>
      </c>
      <c r="J13" s="79" t="s">
        <v>1408</v>
      </c>
      <c r="K13" s="83">
        <v>6</v>
      </c>
      <c r="L13" s="3">
        <v>1</v>
      </c>
      <c r="M13" s="5">
        <f t="shared" si="0"/>
        <v>0.06</v>
      </c>
      <c r="N13" s="79" t="s">
        <v>1394</v>
      </c>
      <c r="O13" s="83">
        <v>1</v>
      </c>
      <c r="P13" s="83">
        <v>1</v>
      </c>
      <c r="Q13" s="37" t="str">
        <f t="shared" si="1"/>
        <v>BAJO</v>
      </c>
      <c r="R13" s="79" t="s">
        <v>1388</v>
      </c>
      <c r="S13" s="79" t="s">
        <v>1407</v>
      </c>
    </row>
    <row r="14" spans="1:19" s="85" customFormat="1" ht="45" x14ac:dyDescent="0.25">
      <c r="A14" s="272" t="s">
        <v>115</v>
      </c>
      <c r="B14" s="163" t="s">
        <v>24</v>
      </c>
      <c r="C14" s="272" t="s">
        <v>38</v>
      </c>
      <c r="D14" s="163" t="s">
        <v>69</v>
      </c>
      <c r="E14" s="80" t="s">
        <v>1344</v>
      </c>
      <c r="F14" s="79" t="s">
        <v>1381</v>
      </c>
      <c r="G14" s="163" t="s">
        <v>1350</v>
      </c>
      <c r="H14" s="79" t="s">
        <v>1406</v>
      </c>
      <c r="I14" s="79" t="s">
        <v>1405</v>
      </c>
      <c r="J14" s="79" t="s">
        <v>1400</v>
      </c>
      <c r="K14" s="83">
        <v>6</v>
      </c>
      <c r="L14" s="3">
        <v>1</v>
      </c>
      <c r="M14" s="5">
        <f t="shared" si="0"/>
        <v>0.06</v>
      </c>
      <c r="N14" s="79" t="s">
        <v>1404</v>
      </c>
      <c r="O14" s="83">
        <v>1</v>
      </c>
      <c r="P14" s="83">
        <v>1</v>
      </c>
      <c r="Q14" s="37" t="str">
        <f t="shared" si="1"/>
        <v>BAJO</v>
      </c>
      <c r="R14" s="79" t="s">
        <v>1388</v>
      </c>
      <c r="S14" s="79" t="s">
        <v>1403</v>
      </c>
    </row>
    <row r="15" spans="1:19" s="85" customFormat="1" ht="45" x14ac:dyDescent="0.25">
      <c r="A15" s="272" t="s">
        <v>115</v>
      </c>
      <c r="B15" s="163" t="s">
        <v>24</v>
      </c>
      <c r="C15" s="272" t="s">
        <v>38</v>
      </c>
      <c r="D15" s="163" t="s">
        <v>69</v>
      </c>
      <c r="E15" s="80" t="s">
        <v>1344</v>
      </c>
      <c r="F15" s="79" t="s">
        <v>1381</v>
      </c>
      <c r="G15" s="163" t="s">
        <v>1350</v>
      </c>
      <c r="H15" s="79" t="s">
        <v>1402</v>
      </c>
      <c r="I15" s="79" t="s">
        <v>1401</v>
      </c>
      <c r="J15" s="79" t="s">
        <v>1400</v>
      </c>
      <c r="K15" s="83">
        <v>6</v>
      </c>
      <c r="L15" s="3">
        <v>1</v>
      </c>
      <c r="M15" s="5">
        <f t="shared" si="0"/>
        <v>0.06</v>
      </c>
      <c r="N15" s="79" t="s">
        <v>1399</v>
      </c>
      <c r="O15" s="83">
        <v>1</v>
      </c>
      <c r="P15" s="83">
        <v>1</v>
      </c>
      <c r="Q15" s="37" t="str">
        <f t="shared" si="1"/>
        <v>BAJO</v>
      </c>
      <c r="R15" s="79" t="s">
        <v>1388</v>
      </c>
      <c r="S15" s="79" t="s">
        <v>1398</v>
      </c>
    </row>
    <row r="16" spans="1:19" s="85" customFormat="1" ht="30" x14ac:dyDescent="0.25">
      <c r="A16" s="272" t="s">
        <v>115</v>
      </c>
      <c r="B16" s="163" t="s">
        <v>24</v>
      </c>
      <c r="C16" s="272" t="s">
        <v>38</v>
      </c>
      <c r="D16" s="163" t="s">
        <v>69</v>
      </c>
      <c r="E16" s="80" t="s">
        <v>1344</v>
      </c>
      <c r="F16" s="79" t="s">
        <v>1381</v>
      </c>
      <c r="G16" s="163" t="s">
        <v>1350</v>
      </c>
      <c r="H16" s="79" t="s">
        <v>1397</v>
      </c>
      <c r="I16" s="79" t="s">
        <v>1396</v>
      </c>
      <c r="J16" s="79" t="s">
        <v>1395</v>
      </c>
      <c r="K16" s="83">
        <v>6</v>
      </c>
      <c r="L16" s="3">
        <v>1</v>
      </c>
      <c r="M16" s="5">
        <f t="shared" si="0"/>
        <v>0.06</v>
      </c>
      <c r="N16" s="79" t="s">
        <v>1394</v>
      </c>
      <c r="O16" s="83">
        <v>1</v>
      </c>
      <c r="P16" s="83">
        <v>1</v>
      </c>
      <c r="Q16" s="37" t="str">
        <f t="shared" si="1"/>
        <v>BAJO</v>
      </c>
      <c r="R16" s="79" t="s">
        <v>1388</v>
      </c>
      <c r="S16" s="79" t="s">
        <v>1393</v>
      </c>
    </row>
    <row r="17" spans="1:19" s="85" customFormat="1" ht="30" x14ac:dyDescent="0.25">
      <c r="A17" s="272" t="s">
        <v>115</v>
      </c>
      <c r="B17" s="163" t="s">
        <v>24</v>
      </c>
      <c r="C17" s="272" t="s">
        <v>38</v>
      </c>
      <c r="D17" s="163" t="s">
        <v>66</v>
      </c>
      <c r="E17" s="80" t="s">
        <v>1344</v>
      </c>
      <c r="F17" s="79" t="s">
        <v>1381</v>
      </c>
      <c r="G17" s="163" t="s">
        <v>1350</v>
      </c>
      <c r="H17" s="79" t="s">
        <v>1392</v>
      </c>
      <c r="I17" s="79" t="s">
        <v>1391</v>
      </c>
      <c r="J17" s="79" t="s">
        <v>1390</v>
      </c>
      <c r="K17" s="83">
        <v>6</v>
      </c>
      <c r="L17" s="3">
        <v>1</v>
      </c>
      <c r="M17" s="5">
        <f t="shared" si="0"/>
        <v>0.06</v>
      </c>
      <c r="N17" s="79" t="s">
        <v>1389</v>
      </c>
      <c r="O17" s="83">
        <v>1</v>
      </c>
      <c r="P17" s="83">
        <v>1</v>
      </c>
      <c r="Q17" s="37" t="str">
        <f t="shared" si="1"/>
        <v>BAJO</v>
      </c>
      <c r="R17" s="79" t="s">
        <v>1388</v>
      </c>
      <c r="S17" s="79" t="s">
        <v>1387</v>
      </c>
    </row>
    <row r="18" spans="1:19" s="85" customFormat="1" ht="60" x14ac:dyDescent="0.25">
      <c r="A18" s="272" t="s">
        <v>115</v>
      </c>
      <c r="B18" s="163" t="s">
        <v>24</v>
      </c>
      <c r="C18" s="272" t="s">
        <v>38</v>
      </c>
      <c r="D18" s="163" t="s">
        <v>69</v>
      </c>
      <c r="E18" s="80" t="s">
        <v>1344</v>
      </c>
      <c r="F18" s="79" t="s">
        <v>1381</v>
      </c>
      <c r="G18" s="163" t="s">
        <v>1350</v>
      </c>
      <c r="H18" s="79" t="s">
        <v>1386</v>
      </c>
      <c r="I18" s="79" t="s">
        <v>1385</v>
      </c>
      <c r="J18" s="79" t="s">
        <v>1384</v>
      </c>
      <c r="K18" s="83">
        <v>6</v>
      </c>
      <c r="L18" s="3">
        <v>1</v>
      </c>
      <c r="M18" s="5">
        <f t="shared" si="0"/>
        <v>0.06</v>
      </c>
      <c r="N18" s="79" t="s">
        <v>1383</v>
      </c>
      <c r="O18" s="83">
        <v>1</v>
      </c>
      <c r="P18" s="83">
        <v>1</v>
      </c>
      <c r="Q18" s="37" t="str">
        <f t="shared" si="1"/>
        <v>BAJO</v>
      </c>
      <c r="R18" s="79" t="s">
        <v>1357</v>
      </c>
      <c r="S18" s="79" t="s">
        <v>1382</v>
      </c>
    </row>
    <row r="19" spans="1:19" s="85" customFormat="1" ht="60" x14ac:dyDescent="0.25">
      <c r="A19" s="272" t="s">
        <v>115</v>
      </c>
      <c r="B19" s="163" t="s">
        <v>24</v>
      </c>
      <c r="C19" s="272" t="s">
        <v>38</v>
      </c>
      <c r="D19" s="163" t="s">
        <v>69</v>
      </c>
      <c r="E19" s="80" t="s">
        <v>1344</v>
      </c>
      <c r="F19" s="79" t="s">
        <v>1381</v>
      </c>
      <c r="G19" s="163" t="s">
        <v>1350</v>
      </c>
      <c r="H19" s="79" t="s">
        <v>1380</v>
      </c>
      <c r="I19" s="79" t="s">
        <v>1379</v>
      </c>
      <c r="J19" s="79" t="s">
        <v>1378</v>
      </c>
      <c r="K19" s="83">
        <v>6</v>
      </c>
      <c r="L19" s="3">
        <v>1</v>
      </c>
      <c r="M19" s="5">
        <f t="shared" si="0"/>
        <v>0.06</v>
      </c>
      <c r="N19" s="79" t="s">
        <v>1377</v>
      </c>
      <c r="O19" s="83">
        <v>2</v>
      </c>
      <c r="P19" s="83">
        <v>2</v>
      </c>
      <c r="Q19" s="37" t="str">
        <f t="shared" si="1"/>
        <v>MEDIO</v>
      </c>
      <c r="R19" s="79" t="s">
        <v>1357</v>
      </c>
      <c r="S19" s="79" t="s">
        <v>1376</v>
      </c>
    </row>
    <row r="20" spans="1:19" s="85" customFormat="1" ht="45" x14ac:dyDescent="0.25">
      <c r="A20" s="272" t="s">
        <v>115</v>
      </c>
      <c r="B20" s="163" t="s">
        <v>24</v>
      </c>
      <c r="C20" s="163" t="s">
        <v>38</v>
      </c>
      <c r="D20" s="163" t="s">
        <v>66</v>
      </c>
      <c r="E20" s="80" t="s">
        <v>1344</v>
      </c>
      <c r="F20" s="79" t="s">
        <v>1365</v>
      </c>
      <c r="G20" s="163" t="s">
        <v>1375</v>
      </c>
      <c r="H20" s="79" t="s">
        <v>1374</v>
      </c>
      <c r="I20" s="79" t="s">
        <v>346</v>
      </c>
      <c r="J20" s="79" t="s">
        <v>1373</v>
      </c>
      <c r="K20" s="83">
        <v>6</v>
      </c>
      <c r="L20" s="3">
        <v>0.66</v>
      </c>
      <c r="M20" s="5">
        <f t="shared" si="0"/>
        <v>3.9599999999999996E-2</v>
      </c>
      <c r="N20" s="79" t="s">
        <v>1372</v>
      </c>
      <c r="O20" s="83">
        <v>1</v>
      </c>
      <c r="P20" s="83">
        <v>2</v>
      </c>
      <c r="Q20" s="37" t="str">
        <f t="shared" si="1"/>
        <v>BAJO</v>
      </c>
      <c r="R20" s="79" t="s">
        <v>1371</v>
      </c>
      <c r="S20" s="79" t="s">
        <v>1370</v>
      </c>
    </row>
    <row r="21" spans="1:19" s="85" customFormat="1" ht="30" x14ac:dyDescent="0.25">
      <c r="A21" s="272" t="s">
        <v>115</v>
      </c>
      <c r="B21" s="163" t="s">
        <v>24</v>
      </c>
      <c r="C21" s="163" t="s">
        <v>38</v>
      </c>
      <c r="D21" s="163" t="s">
        <v>66</v>
      </c>
      <c r="E21" s="80" t="s">
        <v>1344</v>
      </c>
      <c r="F21" s="79" t="s">
        <v>1365</v>
      </c>
      <c r="G21" s="163" t="s">
        <v>1350</v>
      </c>
      <c r="H21" s="79" t="s">
        <v>1369</v>
      </c>
      <c r="I21" s="79" t="s">
        <v>346</v>
      </c>
      <c r="J21" s="79" t="s">
        <v>1363</v>
      </c>
      <c r="K21" s="83">
        <v>6</v>
      </c>
      <c r="L21" s="3">
        <v>0.66</v>
      </c>
      <c r="M21" s="5">
        <f t="shared" si="0"/>
        <v>3.9599999999999996E-2</v>
      </c>
      <c r="N21" s="79" t="s">
        <v>1368</v>
      </c>
      <c r="O21" s="83">
        <v>1</v>
      </c>
      <c r="P21" s="83">
        <v>1</v>
      </c>
      <c r="Q21" s="37" t="str">
        <f t="shared" si="1"/>
        <v>BAJO</v>
      </c>
      <c r="R21" s="79" t="s">
        <v>1367</v>
      </c>
      <c r="S21" s="79" t="s">
        <v>1366</v>
      </c>
    </row>
    <row r="22" spans="1:19" s="85" customFormat="1" ht="30" x14ac:dyDescent="0.25">
      <c r="A22" s="272" t="s">
        <v>115</v>
      </c>
      <c r="B22" s="163" t="s">
        <v>24</v>
      </c>
      <c r="C22" s="163" t="s">
        <v>38</v>
      </c>
      <c r="D22" s="163" t="s">
        <v>69</v>
      </c>
      <c r="E22" s="80" t="s">
        <v>1344</v>
      </c>
      <c r="F22" s="79" t="s">
        <v>1365</v>
      </c>
      <c r="G22" s="163" t="s">
        <v>1350</v>
      </c>
      <c r="H22" s="79" t="s">
        <v>1364</v>
      </c>
      <c r="I22" s="79" t="s">
        <v>346</v>
      </c>
      <c r="J22" s="79" t="s">
        <v>1363</v>
      </c>
      <c r="K22" s="83">
        <v>6</v>
      </c>
      <c r="L22" s="3">
        <v>0.66</v>
      </c>
      <c r="M22" s="5">
        <f t="shared" si="0"/>
        <v>3.9599999999999996E-2</v>
      </c>
      <c r="N22" s="79" t="s">
        <v>1362</v>
      </c>
      <c r="O22" s="83">
        <v>2</v>
      </c>
      <c r="P22" s="83">
        <v>1</v>
      </c>
      <c r="Q22" s="37" t="str">
        <f t="shared" si="1"/>
        <v>BAJO</v>
      </c>
      <c r="R22" s="79" t="s">
        <v>1357</v>
      </c>
      <c r="S22" s="79" t="s">
        <v>1361</v>
      </c>
    </row>
    <row r="23" spans="1:19" s="85" customFormat="1" ht="45" x14ac:dyDescent="0.25">
      <c r="A23" s="272" t="s">
        <v>115</v>
      </c>
      <c r="B23" s="163" t="s">
        <v>24</v>
      </c>
      <c r="C23" s="163" t="s">
        <v>38</v>
      </c>
      <c r="D23" s="163" t="s">
        <v>69</v>
      </c>
      <c r="E23" s="80" t="s">
        <v>1344</v>
      </c>
      <c r="F23" s="79" t="s">
        <v>1344</v>
      </c>
      <c r="G23" s="163" t="s">
        <v>1350</v>
      </c>
      <c r="H23" s="79" t="s">
        <v>1360</v>
      </c>
      <c r="I23" s="79" t="s">
        <v>346</v>
      </c>
      <c r="J23" s="79" t="s">
        <v>1359</v>
      </c>
      <c r="K23" s="83">
        <v>6</v>
      </c>
      <c r="L23" s="3">
        <v>0.66</v>
      </c>
      <c r="M23" s="5">
        <f t="shared" si="0"/>
        <v>3.9599999999999996E-2</v>
      </c>
      <c r="N23" s="79" t="s">
        <v>1358</v>
      </c>
      <c r="O23" s="83">
        <v>2</v>
      </c>
      <c r="P23" s="83">
        <v>2</v>
      </c>
      <c r="Q23" s="37" t="str">
        <f t="shared" si="1"/>
        <v>MEDIO</v>
      </c>
      <c r="R23" s="79" t="s">
        <v>1357</v>
      </c>
      <c r="S23" s="79" t="s">
        <v>1356</v>
      </c>
    </row>
    <row r="24" spans="1:19" s="85" customFormat="1" ht="45" x14ac:dyDescent="0.25">
      <c r="A24" s="272" t="s">
        <v>115</v>
      </c>
      <c r="B24" s="163" t="s">
        <v>24</v>
      </c>
      <c r="C24" s="163" t="s">
        <v>38</v>
      </c>
      <c r="D24" s="163" t="s">
        <v>69</v>
      </c>
      <c r="E24" s="80" t="s">
        <v>1344</v>
      </c>
      <c r="F24" s="79" t="s">
        <v>1344</v>
      </c>
      <c r="G24" s="163" t="s">
        <v>1350</v>
      </c>
      <c r="H24" s="79" t="s">
        <v>1355</v>
      </c>
      <c r="I24" s="79" t="s">
        <v>346</v>
      </c>
      <c r="J24" s="79" t="s">
        <v>1354</v>
      </c>
      <c r="K24" s="83">
        <v>6</v>
      </c>
      <c r="L24" s="3">
        <v>0.66</v>
      </c>
      <c r="M24" s="5">
        <f t="shared" si="0"/>
        <v>3.9599999999999996E-2</v>
      </c>
      <c r="N24" s="79" t="s">
        <v>1353</v>
      </c>
      <c r="O24" s="83">
        <v>1</v>
      </c>
      <c r="P24" s="83">
        <v>1</v>
      </c>
      <c r="Q24" s="37" t="str">
        <f t="shared" si="1"/>
        <v>BAJO</v>
      </c>
      <c r="R24" s="79" t="s">
        <v>1352</v>
      </c>
      <c r="S24" s="79" t="s">
        <v>1351</v>
      </c>
    </row>
    <row r="25" spans="1:19" s="85" customFormat="1" ht="45" x14ac:dyDescent="0.25">
      <c r="A25" s="272" t="s">
        <v>115</v>
      </c>
      <c r="B25" s="163" t="s">
        <v>24</v>
      </c>
      <c r="C25" s="163" t="s">
        <v>38</v>
      </c>
      <c r="D25" s="163" t="s">
        <v>66</v>
      </c>
      <c r="E25" s="80" t="s">
        <v>1344</v>
      </c>
      <c r="F25" s="79" t="s">
        <v>1344</v>
      </c>
      <c r="G25" s="163" t="s">
        <v>1350</v>
      </c>
      <c r="H25" s="79" t="s">
        <v>1349</v>
      </c>
      <c r="I25" s="79" t="s">
        <v>346</v>
      </c>
      <c r="J25" s="79" t="s">
        <v>1348</v>
      </c>
      <c r="K25" s="83">
        <v>6</v>
      </c>
      <c r="L25" s="3">
        <v>0.66</v>
      </c>
      <c r="M25" s="5">
        <f t="shared" si="0"/>
        <v>3.9599999999999996E-2</v>
      </c>
      <c r="N25" s="79" t="s">
        <v>1347</v>
      </c>
      <c r="O25" s="83">
        <v>1</v>
      </c>
      <c r="P25" s="83">
        <v>1</v>
      </c>
      <c r="Q25" s="37" t="str">
        <f t="shared" si="1"/>
        <v>BAJO</v>
      </c>
      <c r="R25" s="79" t="s">
        <v>1346</v>
      </c>
      <c r="S25" s="79" t="s">
        <v>1345</v>
      </c>
    </row>
    <row r="26" spans="1:19" s="85" customFormat="1" ht="75" x14ac:dyDescent="0.25">
      <c r="A26" s="272" t="s">
        <v>115</v>
      </c>
      <c r="B26" s="163" t="s">
        <v>24</v>
      </c>
      <c r="C26" s="163" t="s">
        <v>38</v>
      </c>
      <c r="D26" s="163" t="s">
        <v>66</v>
      </c>
      <c r="E26" s="80" t="s">
        <v>1344</v>
      </c>
      <c r="F26" s="79" t="s">
        <v>1343</v>
      </c>
      <c r="G26" s="79" t="s">
        <v>1342</v>
      </c>
      <c r="H26" s="79" t="s">
        <v>1341</v>
      </c>
      <c r="I26" s="79" t="s">
        <v>346</v>
      </c>
      <c r="J26" s="79" t="s">
        <v>1340</v>
      </c>
      <c r="K26" s="83">
        <v>8</v>
      </c>
      <c r="L26" s="3">
        <v>0.33</v>
      </c>
      <c r="M26" s="5">
        <f t="shared" si="0"/>
        <v>2.64E-2</v>
      </c>
      <c r="N26" s="79" t="s">
        <v>1339</v>
      </c>
      <c r="O26" s="83">
        <v>1</v>
      </c>
      <c r="P26" s="83">
        <v>1</v>
      </c>
      <c r="Q26" s="37" t="str">
        <f t="shared" si="1"/>
        <v>BAJO</v>
      </c>
      <c r="R26" s="79" t="s">
        <v>1338</v>
      </c>
      <c r="S26" s="79" t="s">
        <v>1337</v>
      </c>
    </row>
    <row r="27" spans="1:19" ht="35.1" customHeight="1" x14ac:dyDescent="0.25">
      <c r="A27" s="86"/>
      <c r="B27" s="86"/>
      <c r="C27" s="86"/>
      <c r="D27" s="86"/>
      <c r="E27" s="86"/>
      <c r="F27" s="86"/>
      <c r="G27" s="86"/>
      <c r="H27" s="86"/>
      <c r="I27" s="86"/>
      <c r="J27" s="86"/>
      <c r="K27" s="41">
        <f>SUM(K11:K26)</f>
        <v>100</v>
      </c>
      <c r="L27" s="87"/>
      <c r="M27" s="6">
        <f>SUM(M11:M26)</f>
        <v>0.76799999999999979</v>
      </c>
      <c r="N27" s="86"/>
      <c r="O27" s="88"/>
      <c r="P27" s="88"/>
      <c r="Q27" s="88"/>
      <c r="R27" s="86"/>
      <c r="S27" s="86"/>
    </row>
  </sheetData>
  <sheetProtection formatColumns="0" formatRows="0" insertRows="0" deleteRows="0" sort="0" autoFilter="0"/>
  <mergeCells count="6">
    <mergeCell ref="C2:S2"/>
    <mergeCell ref="N8:S8"/>
    <mergeCell ref="A8:D8"/>
    <mergeCell ref="A7:Q7"/>
    <mergeCell ref="F8:M8"/>
    <mergeCell ref="A4:S4"/>
  </mergeCells>
  <conditionalFormatting sqref="Q15:Q16 Q20:Q26 Q18 Q11:Q13">
    <cfRule type="cellIs" dxfId="614" priority="42" operator="equal">
      <formula>"ALTO"</formula>
    </cfRule>
    <cfRule type="cellIs" dxfId="613" priority="43" operator="equal">
      <formula>"MEDIO"</formula>
    </cfRule>
    <cfRule type="cellIs" dxfId="612" priority="44" operator="equal">
      <formula>"BAJO"</formula>
    </cfRule>
  </conditionalFormatting>
  <conditionalFormatting sqref="O15:P16 O20:P26 O18:P18 O11:P13">
    <cfRule type="cellIs" dxfId="611" priority="39" operator="equal">
      <formula>3</formula>
    </cfRule>
    <cfRule type="cellIs" dxfId="610" priority="40" operator="equal">
      <formula>2</formula>
    </cfRule>
    <cfRule type="cellIs" dxfId="609" priority="41" operator="equal">
      <formula>1</formula>
    </cfRule>
  </conditionalFormatting>
  <conditionalFormatting sqref="L15:L16 L20:L26 L18 L11:L13">
    <cfRule type="cellIs" dxfId="608" priority="35" operator="between">
      <formula>0.75</formula>
      <formula>1</formula>
    </cfRule>
    <cfRule type="cellIs" dxfId="607" priority="36" operator="between">
      <formula>0.5</formula>
      <formula>0.7499</formula>
    </cfRule>
    <cfRule type="cellIs" dxfId="606" priority="37" operator="between">
      <formula>0.25</formula>
      <formula>0.4999</formula>
    </cfRule>
    <cfRule type="cellIs" dxfId="605" priority="38" operator="between">
      <formula>0.01</formula>
      <formula>0.2499</formula>
    </cfRule>
  </conditionalFormatting>
  <conditionalFormatting sqref="M27">
    <cfRule type="top10" dxfId="604" priority="31" rank="10"/>
    <cfRule type="cellIs" dxfId="603" priority="32" operator="between">
      <formula>0.5</formula>
      <formula>0.7499</formula>
    </cfRule>
    <cfRule type="cellIs" dxfId="602" priority="33" operator="between">
      <formula>0.251</formula>
      <formula>0.4999</formula>
    </cfRule>
    <cfRule type="cellIs" dxfId="601" priority="34" operator="between">
      <formula>0</formula>
      <formula>0.25</formula>
    </cfRule>
  </conditionalFormatting>
  <conditionalFormatting sqref="Q14">
    <cfRule type="cellIs" dxfId="600" priority="28" operator="equal">
      <formula>"ALTO"</formula>
    </cfRule>
    <cfRule type="cellIs" dxfId="599" priority="29" operator="equal">
      <formula>"MEDIO"</formula>
    </cfRule>
    <cfRule type="cellIs" dxfId="598" priority="30" operator="equal">
      <formula>"BAJO"</formula>
    </cfRule>
  </conditionalFormatting>
  <conditionalFormatting sqref="O14:P14">
    <cfRule type="cellIs" dxfId="597" priority="25" operator="equal">
      <formula>3</formula>
    </cfRule>
    <cfRule type="cellIs" dxfId="596" priority="26" operator="equal">
      <formula>2</formula>
    </cfRule>
    <cfRule type="cellIs" dxfId="595" priority="27" operator="equal">
      <formula>1</formula>
    </cfRule>
  </conditionalFormatting>
  <conditionalFormatting sqref="L14">
    <cfRule type="cellIs" dxfId="594" priority="21" operator="between">
      <formula>0.75</formula>
      <formula>1</formula>
    </cfRule>
    <cfRule type="cellIs" dxfId="593" priority="22" operator="between">
      <formula>0.5</formula>
      <formula>0.7499</formula>
    </cfRule>
    <cfRule type="cellIs" dxfId="592" priority="23" operator="between">
      <formula>0.25</formula>
      <formula>0.4999</formula>
    </cfRule>
    <cfRule type="cellIs" dxfId="591" priority="24" operator="between">
      <formula>0.01</formula>
      <formula>0.2499</formula>
    </cfRule>
  </conditionalFormatting>
  <conditionalFormatting sqref="Q19">
    <cfRule type="cellIs" dxfId="590" priority="18" operator="equal">
      <formula>"ALTO"</formula>
    </cfRule>
    <cfRule type="cellIs" dxfId="589" priority="19" operator="equal">
      <formula>"MEDIO"</formula>
    </cfRule>
    <cfRule type="cellIs" dxfId="588" priority="20" operator="equal">
      <formula>"BAJO"</formula>
    </cfRule>
  </conditionalFormatting>
  <conditionalFormatting sqref="O19:P19">
    <cfRule type="cellIs" dxfId="587" priority="15" operator="equal">
      <formula>3</formula>
    </cfRule>
    <cfRule type="cellIs" dxfId="586" priority="16" operator="equal">
      <formula>2</formula>
    </cfRule>
    <cfRule type="cellIs" dxfId="585" priority="17" operator="equal">
      <formula>1</formula>
    </cfRule>
  </conditionalFormatting>
  <conditionalFormatting sqref="L19">
    <cfRule type="cellIs" dxfId="584" priority="11" operator="between">
      <formula>0.75</formula>
      <formula>1</formula>
    </cfRule>
    <cfRule type="cellIs" dxfId="583" priority="12" operator="between">
      <formula>0.5</formula>
      <formula>0.7499</formula>
    </cfRule>
    <cfRule type="cellIs" dxfId="582" priority="13" operator="between">
      <formula>0.25</formula>
      <formula>0.4999</formula>
    </cfRule>
    <cfRule type="cellIs" dxfId="581" priority="14" operator="between">
      <formula>0.01</formula>
      <formula>0.2499</formula>
    </cfRule>
  </conditionalFormatting>
  <conditionalFormatting sqref="Q17">
    <cfRule type="cellIs" dxfId="580" priority="8" operator="equal">
      <formula>"ALTO"</formula>
    </cfRule>
    <cfRule type="cellIs" dxfId="579" priority="9" operator="equal">
      <formula>"MEDIO"</formula>
    </cfRule>
    <cfRule type="cellIs" dxfId="578" priority="10" operator="equal">
      <formula>"BAJO"</formula>
    </cfRule>
  </conditionalFormatting>
  <conditionalFormatting sqref="O17:P17">
    <cfRule type="cellIs" dxfId="577" priority="5" operator="equal">
      <formula>3</formula>
    </cfRule>
    <cfRule type="cellIs" dxfId="576" priority="6" operator="equal">
      <formula>2</formula>
    </cfRule>
    <cfRule type="cellIs" dxfId="575" priority="7" operator="equal">
      <formula>1</formula>
    </cfRule>
  </conditionalFormatting>
  <conditionalFormatting sqref="L17">
    <cfRule type="cellIs" dxfId="574" priority="1" operator="between">
      <formula>0.75</formula>
      <formula>1</formula>
    </cfRule>
    <cfRule type="cellIs" dxfId="573" priority="2" operator="between">
      <formula>0.5</formula>
      <formula>0.7499</formula>
    </cfRule>
    <cfRule type="cellIs" dxfId="572" priority="3" operator="between">
      <formula>0.25</formula>
      <formula>0.4999</formula>
    </cfRule>
    <cfRule type="cellIs" dxfId="571" priority="4" operator="between">
      <formula>0.01</formula>
      <formula>0.2499</formula>
    </cfRule>
  </conditionalFormatting>
  <dataValidations count="15">
    <dataValidation type="custom" showInputMessage="1" showErrorMessage="1" error="NO ESCRIBA NADA EN ESTA COLUMNA" sqref="Q11:Q26">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6">
      <formula1>EJES_ESTRATEGICOS</formula1>
    </dataValidation>
    <dataValidation allowBlank="1" showInputMessage="1" showErrorMessage="1" promptTitle="Mitigación" prompt="Es el esfuerzo por reducir los riesgos inherentes a la ejecución de las actividades planificadas." sqref="R11:R26"/>
    <dataValidation type="whole" allowBlank="1" showInputMessage="1" showErrorMessage="1" error="Escala 1 al 3" promptTitle="Probabilidad" prompt="Es la medida de incertidumbre asociada a la ejecucion de una tarea o actividad determinada.  Donde 1 es dificultad baja, 2 media y 3 alta" sqref="O11:O26">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6">
      <formula1>1</formula1>
      <formula2>3</formula2>
    </dataValidation>
    <dataValidation allowBlank="1" showInputMessage="1" showErrorMessage="1" promptTitle="Fecha de Alcance o Logro" prompt="Es la fecha  de logro o ejecución de la actividad" sqref="I11:I26"/>
    <dataValidation allowBlank="1" showInputMessage="1" showErrorMessage="1" promptTitle="Riesgo" sqref="N11:N26"/>
    <dataValidation type="whole" allowBlank="1" showInputMessage="1" showErrorMessage="1" promptTitle="PESO" prompt="La distribucción del peso debe ser en base a una escala de 100. La sumatoria no debera exceder de 100" sqref="K11:K26">
      <formula1>1</formula1>
      <formula2>100</formula2>
    </dataValidation>
    <dataValidation allowBlank="1" showInputMessage="1" showErrorMessage="1" promptTitle="% Avance Real" prompt="El porcentaje del Avance Real de la tarea sera calculado en función al peso por el avance de la tarea divido entre 100" sqref="M11:M26"/>
    <dataValidation allowBlank="1" showInputMessage="1" showErrorMessage="1" promptTitle="% Avance de Tarea" prompt="Indicar en que porcentaje se ha ejecutado la tarea descrita." sqref="L11:L26"/>
    <dataValidation type="list" allowBlank="1" showErrorMessage="1" sqref="B11">
      <formula1>OBJETIVO_S__GENERAL_ES</formula1>
    </dataValidation>
    <dataValidation type="decimal" operator="equal" allowBlank="1" showInputMessage="1" showErrorMessage="1" sqref="M27">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H26 J11:J26"/>
    <dataValidation type="custom" operator="equal" allowBlank="1" showInputMessage="1" showErrorMessage="1" sqref="K27">
      <formula1>AND($K$11:$K$26&gt;=100)</formula1>
    </dataValidation>
  </dataValidations>
  <pageMargins left="0.36" right="0.25" top="0.75" bottom="0.47" header="0.3" footer="0.3"/>
  <pageSetup paperSize="5" scale="36" fitToWidth="0"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Orientacion Academica.xlsx]PDI - Actualizado'!#REF!</xm:f>
          </x14:formula1>
          <xm:sqref>B12:B26</xm:sqref>
        </x14:dataValidation>
        <x14:dataValidation type="list" allowBlank="1" showInputMessage="1" showErrorMessage="1">
          <x14:formula1>
            <xm:f>'D:\VICERRECTORIA PLANIFICACION ITLA\Planes Operativos ITLA\POA 2017\[POA 2017 - Orientacion Academica.xlsx]PDI - Actualizado'!#REF!</xm:f>
          </x14:formula1>
          <xm:sqref>D11:D26</xm:sqref>
        </x14:dataValidation>
        <x14:dataValidation type="list" allowBlank="1" showErrorMessage="1" promptTitle="Ejes Estrategicos" prompt="1. So">
          <x14:formula1>
            <xm:f>'D:\VICERRECTORIA PLANIFICACION ITLA\Planes Operativos ITLA\POA 2017\[POA 2017 - Orientacion Academica.xlsx]PDI - Actualizado'!#REF!</xm:f>
          </x14:formula1>
          <xm:sqref>C11:C26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view="pageBreakPreview" topLeftCell="F10" zoomScale="85" zoomScaleNormal="100" zoomScaleSheetLayoutView="85" workbookViewId="0">
      <selection activeCell="L11" sqref="L11"/>
    </sheetView>
  </sheetViews>
  <sheetFormatPr baseColWidth="10" defaultColWidth="11.42578125" defaultRowHeight="15" x14ac:dyDescent="0.25"/>
  <cols>
    <col min="1" max="1" width="28.5703125" style="75" customWidth="1"/>
    <col min="2" max="2" width="31.28515625" style="75" customWidth="1"/>
    <col min="3" max="5" width="25.7109375" style="75" customWidth="1"/>
    <col min="6" max="8" width="30.5703125" style="75" customWidth="1"/>
    <col min="9" max="9" width="16.28515625" style="75" bestFit="1" customWidth="1"/>
    <col min="10" max="10" width="29.5703125" style="75" customWidth="1"/>
    <col min="11" max="11" width="8.42578125" style="89" customWidth="1"/>
    <col min="12" max="13" width="11.42578125" style="89"/>
    <col min="14" max="14" width="29" style="75" customWidth="1"/>
    <col min="15" max="15" width="13.7109375" style="89" customWidth="1"/>
    <col min="16" max="16" width="9.85546875" style="89" customWidth="1"/>
    <col min="17" max="17" width="11.42578125" style="89"/>
    <col min="18" max="18" width="29.28515625" style="75" customWidth="1"/>
    <col min="19" max="19" width="41.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497</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128" customFormat="1" ht="90" x14ac:dyDescent="0.25">
      <c r="A11" s="163" t="s">
        <v>115</v>
      </c>
      <c r="B11" s="163" t="s">
        <v>25</v>
      </c>
      <c r="C11" s="163" t="s">
        <v>43</v>
      </c>
      <c r="D11" s="163" t="s">
        <v>76</v>
      </c>
      <c r="E11" s="173" t="s">
        <v>21</v>
      </c>
      <c r="F11" s="163" t="s">
        <v>1281</v>
      </c>
      <c r="G11" s="124" t="s">
        <v>1282</v>
      </c>
      <c r="H11" s="124" t="s">
        <v>1283</v>
      </c>
      <c r="I11" s="267">
        <v>42947</v>
      </c>
      <c r="J11" s="124" t="s">
        <v>1284</v>
      </c>
      <c r="K11" s="124">
        <v>10</v>
      </c>
      <c r="L11" s="3"/>
      <c r="M11" s="125">
        <f t="shared" ref="M11:M20" si="0">(K11*(L11/100))</f>
        <v>0</v>
      </c>
      <c r="N11" s="175" t="s">
        <v>1285</v>
      </c>
      <c r="O11" s="124">
        <v>1</v>
      </c>
      <c r="P11" s="124">
        <v>3</v>
      </c>
      <c r="Q11" s="127" t="str">
        <f t="shared" ref="Q11:Q20" si="1">IF($O11*$P11&lt;=0,"",(IF($O11*$P11=9,"ALTO",IF($O11*$P11=6,"ALTO",IF($O11*$P11=4,"MEDIO",IF($O11*$P11=3,"MEDIO",IF($O11*$P11=2,"BAJO",IF($O11*$P11=1,"BAJO",0))))))))</f>
        <v>MEDIO</v>
      </c>
      <c r="R11" s="163" t="s">
        <v>1286</v>
      </c>
      <c r="S11" s="79"/>
    </row>
    <row r="12" spans="1:19" s="85" customFormat="1" ht="60" x14ac:dyDescent="0.25">
      <c r="A12" s="79" t="s">
        <v>115</v>
      </c>
      <c r="B12" s="79" t="s">
        <v>24</v>
      </c>
      <c r="C12" s="79" t="s">
        <v>41</v>
      </c>
      <c r="D12" s="79" t="s">
        <v>97</v>
      </c>
      <c r="E12" s="80" t="s">
        <v>21</v>
      </c>
      <c r="F12" s="79" t="s">
        <v>1287</v>
      </c>
      <c r="G12" s="83" t="s">
        <v>1288</v>
      </c>
      <c r="H12" s="83" t="s">
        <v>1289</v>
      </c>
      <c r="I12" s="268">
        <v>42886</v>
      </c>
      <c r="J12" s="83" t="s">
        <v>1290</v>
      </c>
      <c r="K12" s="83">
        <v>5</v>
      </c>
      <c r="L12" s="3">
        <v>0.8</v>
      </c>
      <c r="M12" s="5">
        <f t="shared" si="0"/>
        <v>0.04</v>
      </c>
      <c r="N12" s="84" t="s">
        <v>1291</v>
      </c>
      <c r="O12" s="83">
        <v>1</v>
      </c>
      <c r="P12" s="83">
        <v>1</v>
      </c>
      <c r="Q12" s="37" t="str">
        <f t="shared" si="1"/>
        <v>BAJO</v>
      </c>
      <c r="R12" s="79" t="s">
        <v>1292</v>
      </c>
      <c r="S12" s="79" t="s">
        <v>1293</v>
      </c>
    </row>
    <row r="13" spans="1:19" s="85" customFormat="1" ht="66" customHeight="1" x14ac:dyDescent="0.25">
      <c r="A13" s="79" t="s">
        <v>115</v>
      </c>
      <c r="B13" s="79" t="s">
        <v>24</v>
      </c>
      <c r="C13" s="79" t="s">
        <v>41</v>
      </c>
      <c r="D13" s="79" t="s">
        <v>97</v>
      </c>
      <c r="E13" s="80" t="s">
        <v>21</v>
      </c>
      <c r="F13" s="79" t="s">
        <v>1287</v>
      </c>
      <c r="G13" s="83" t="s">
        <v>1294</v>
      </c>
      <c r="H13" s="83" t="s">
        <v>1295</v>
      </c>
      <c r="I13" s="268">
        <v>42912</v>
      </c>
      <c r="J13" s="83" t="s">
        <v>1294</v>
      </c>
      <c r="K13" s="83">
        <v>5</v>
      </c>
      <c r="L13" s="3">
        <v>0.7</v>
      </c>
      <c r="M13" s="5">
        <f t="shared" si="0"/>
        <v>3.4999999999999996E-2</v>
      </c>
      <c r="N13" s="84" t="s">
        <v>1296</v>
      </c>
      <c r="O13" s="83">
        <v>1</v>
      </c>
      <c r="P13" s="83">
        <v>1</v>
      </c>
      <c r="Q13" s="37" t="str">
        <f t="shared" si="1"/>
        <v>BAJO</v>
      </c>
      <c r="R13" s="79" t="s">
        <v>1297</v>
      </c>
      <c r="S13" s="79" t="s">
        <v>1298</v>
      </c>
    </row>
    <row r="14" spans="1:19" s="85" customFormat="1" ht="60.75" customHeight="1" x14ac:dyDescent="0.25">
      <c r="A14" s="79" t="s">
        <v>115</v>
      </c>
      <c r="B14" s="79" t="s">
        <v>24</v>
      </c>
      <c r="C14" s="79" t="s">
        <v>41</v>
      </c>
      <c r="D14" s="79" t="s">
        <v>97</v>
      </c>
      <c r="E14" s="80" t="s">
        <v>21</v>
      </c>
      <c r="F14" s="79" t="s">
        <v>1287</v>
      </c>
      <c r="G14" s="83" t="s">
        <v>1299</v>
      </c>
      <c r="H14" s="83" t="s">
        <v>1300</v>
      </c>
      <c r="I14" s="268">
        <v>42947</v>
      </c>
      <c r="J14" s="83" t="s">
        <v>1301</v>
      </c>
      <c r="K14" s="83">
        <v>10</v>
      </c>
      <c r="L14" s="3">
        <v>0.6</v>
      </c>
      <c r="M14" s="5">
        <f t="shared" si="0"/>
        <v>0.06</v>
      </c>
      <c r="N14" s="84" t="s">
        <v>1302</v>
      </c>
      <c r="O14" s="83">
        <v>1</v>
      </c>
      <c r="P14" s="83">
        <v>1</v>
      </c>
      <c r="Q14" s="37" t="str">
        <f t="shared" si="1"/>
        <v>BAJO</v>
      </c>
      <c r="R14" s="79" t="s">
        <v>1303</v>
      </c>
      <c r="S14" s="79" t="s">
        <v>1304</v>
      </c>
    </row>
    <row r="15" spans="1:19" s="128" customFormat="1" ht="105" x14ac:dyDescent="0.25">
      <c r="A15" s="163" t="s">
        <v>115</v>
      </c>
      <c r="B15" s="163" t="s">
        <v>25</v>
      </c>
      <c r="C15" s="163" t="s">
        <v>43</v>
      </c>
      <c r="D15" s="163" t="s">
        <v>76</v>
      </c>
      <c r="E15" s="173" t="s">
        <v>21</v>
      </c>
      <c r="F15" s="163" t="s">
        <v>1281</v>
      </c>
      <c r="G15" s="124" t="s">
        <v>1305</v>
      </c>
      <c r="H15" s="124" t="s">
        <v>1306</v>
      </c>
      <c r="I15" s="267">
        <v>43069</v>
      </c>
      <c r="J15" s="124" t="s">
        <v>1307</v>
      </c>
      <c r="K15" s="124">
        <v>10</v>
      </c>
      <c r="L15" s="3"/>
      <c r="M15" s="125">
        <f t="shared" si="0"/>
        <v>0</v>
      </c>
      <c r="N15" s="175" t="s">
        <v>1308</v>
      </c>
      <c r="O15" s="124">
        <v>1</v>
      </c>
      <c r="P15" s="124">
        <v>3</v>
      </c>
      <c r="Q15" s="127" t="str">
        <f t="shared" si="1"/>
        <v>MEDIO</v>
      </c>
      <c r="R15" s="163" t="s">
        <v>1309</v>
      </c>
      <c r="S15" s="79"/>
    </row>
    <row r="16" spans="1:19" s="85" customFormat="1" ht="77.25" customHeight="1" x14ac:dyDescent="0.25">
      <c r="A16" s="79" t="s">
        <v>115</v>
      </c>
      <c r="B16" s="79" t="s">
        <v>24</v>
      </c>
      <c r="C16" s="79" t="s">
        <v>41</v>
      </c>
      <c r="D16" s="79" t="s">
        <v>97</v>
      </c>
      <c r="E16" s="80" t="s">
        <v>21</v>
      </c>
      <c r="F16" s="79" t="s">
        <v>1287</v>
      </c>
      <c r="G16" s="83" t="s">
        <v>1310</v>
      </c>
      <c r="H16" s="83" t="s">
        <v>1311</v>
      </c>
      <c r="I16" s="268">
        <v>43010</v>
      </c>
      <c r="J16" s="83" t="s">
        <v>1312</v>
      </c>
      <c r="K16" s="83">
        <v>10</v>
      </c>
      <c r="L16" s="3"/>
      <c r="M16" s="5">
        <f t="shared" si="0"/>
        <v>0</v>
      </c>
      <c r="N16" s="84" t="s">
        <v>1313</v>
      </c>
      <c r="O16" s="83">
        <v>2</v>
      </c>
      <c r="P16" s="83">
        <v>3</v>
      </c>
      <c r="Q16" s="37" t="str">
        <f t="shared" si="1"/>
        <v>ALTO</v>
      </c>
      <c r="R16" s="79" t="s">
        <v>1314</v>
      </c>
      <c r="S16" s="79"/>
    </row>
    <row r="17" spans="1:19" s="85" customFormat="1" ht="74.25" customHeight="1" x14ac:dyDescent="0.25">
      <c r="A17" s="79" t="s">
        <v>115</v>
      </c>
      <c r="B17" s="79" t="s">
        <v>24</v>
      </c>
      <c r="C17" s="79" t="s">
        <v>41</v>
      </c>
      <c r="D17" s="79" t="s">
        <v>97</v>
      </c>
      <c r="E17" s="80" t="s">
        <v>21</v>
      </c>
      <c r="F17" s="79" t="s">
        <v>1287</v>
      </c>
      <c r="G17" s="83" t="s">
        <v>1315</v>
      </c>
      <c r="H17" s="83" t="s">
        <v>1316</v>
      </c>
      <c r="I17" s="268">
        <v>43018</v>
      </c>
      <c r="J17" s="83" t="s">
        <v>1317</v>
      </c>
      <c r="K17" s="83">
        <v>10</v>
      </c>
      <c r="L17" s="3"/>
      <c r="M17" s="5">
        <f t="shared" si="0"/>
        <v>0</v>
      </c>
      <c r="N17" s="84" t="s">
        <v>1318</v>
      </c>
      <c r="O17" s="83">
        <v>1</v>
      </c>
      <c r="P17" s="83">
        <v>2</v>
      </c>
      <c r="Q17" s="37" t="str">
        <f t="shared" si="1"/>
        <v>BAJO</v>
      </c>
      <c r="R17" s="79" t="s">
        <v>1319</v>
      </c>
      <c r="S17" s="79"/>
    </row>
    <row r="18" spans="1:19" s="85" customFormat="1" ht="115.5" customHeight="1" x14ac:dyDescent="0.25">
      <c r="A18" s="79" t="s">
        <v>115</v>
      </c>
      <c r="B18" s="79" t="s">
        <v>24</v>
      </c>
      <c r="C18" s="79" t="s">
        <v>41</v>
      </c>
      <c r="D18" s="79" t="s">
        <v>97</v>
      </c>
      <c r="E18" s="80" t="s">
        <v>21</v>
      </c>
      <c r="F18" s="79" t="s">
        <v>1287</v>
      </c>
      <c r="G18" s="83" t="s">
        <v>1320</v>
      </c>
      <c r="H18" s="83" t="s">
        <v>1321</v>
      </c>
      <c r="I18" s="268">
        <v>43077</v>
      </c>
      <c r="J18" s="83" t="s">
        <v>1322</v>
      </c>
      <c r="K18" s="83">
        <v>10</v>
      </c>
      <c r="L18" s="3"/>
      <c r="M18" s="5">
        <f t="shared" si="0"/>
        <v>0</v>
      </c>
      <c r="N18" s="84" t="s">
        <v>1323</v>
      </c>
      <c r="O18" s="83">
        <v>1</v>
      </c>
      <c r="P18" s="83">
        <v>2</v>
      </c>
      <c r="Q18" s="37" t="str">
        <f t="shared" si="1"/>
        <v>BAJO</v>
      </c>
      <c r="R18" s="79" t="s">
        <v>1324</v>
      </c>
      <c r="S18" s="79"/>
    </row>
    <row r="19" spans="1:19" ht="100.5" customHeight="1" x14ac:dyDescent="0.25">
      <c r="A19" s="79" t="s">
        <v>115</v>
      </c>
      <c r="B19" s="79" t="s">
        <v>25</v>
      </c>
      <c r="C19" s="79" t="s">
        <v>43</v>
      </c>
      <c r="D19" s="79" t="s">
        <v>76</v>
      </c>
      <c r="E19" s="80" t="s">
        <v>21</v>
      </c>
      <c r="F19" s="79" t="s">
        <v>1325</v>
      </c>
      <c r="G19" s="79" t="s">
        <v>1326</v>
      </c>
      <c r="H19" s="79" t="s">
        <v>1327</v>
      </c>
      <c r="I19" s="268">
        <v>43077</v>
      </c>
      <c r="J19" s="90">
        <v>1</v>
      </c>
      <c r="K19" s="83">
        <v>15</v>
      </c>
      <c r="L19" s="3">
        <v>0.9</v>
      </c>
      <c r="M19" s="5">
        <f t="shared" si="0"/>
        <v>0.13500000000000001</v>
      </c>
      <c r="N19" s="84" t="s">
        <v>1328</v>
      </c>
      <c r="O19" s="83">
        <v>1</v>
      </c>
      <c r="P19" s="83">
        <v>1</v>
      </c>
      <c r="Q19" s="37" t="str">
        <f t="shared" si="1"/>
        <v>BAJO</v>
      </c>
      <c r="R19" s="79" t="s">
        <v>1329</v>
      </c>
      <c r="S19" s="79"/>
    </row>
    <row r="20" spans="1:19" ht="100.5" customHeight="1" x14ac:dyDescent="0.25">
      <c r="A20" s="79" t="s">
        <v>115</v>
      </c>
      <c r="B20" s="79" t="s">
        <v>24</v>
      </c>
      <c r="C20" s="79" t="s">
        <v>41</v>
      </c>
      <c r="D20" s="79" t="s">
        <v>97</v>
      </c>
      <c r="E20" s="80" t="s">
        <v>21</v>
      </c>
      <c r="F20" s="79" t="s">
        <v>1330</v>
      </c>
      <c r="G20" s="79" t="s">
        <v>1331</v>
      </c>
      <c r="H20" s="79" t="s">
        <v>1332</v>
      </c>
      <c r="I20" s="268" t="s">
        <v>421</v>
      </c>
      <c r="J20" s="90" t="s">
        <v>1333</v>
      </c>
      <c r="K20" s="83">
        <v>15</v>
      </c>
      <c r="L20" s="3">
        <v>0.8</v>
      </c>
      <c r="M20" s="5">
        <f t="shared" si="0"/>
        <v>0.12</v>
      </c>
      <c r="N20" s="269" t="s">
        <v>1334</v>
      </c>
      <c r="O20" s="270">
        <v>1</v>
      </c>
      <c r="P20" s="270">
        <v>3</v>
      </c>
      <c r="Q20" s="37" t="str">
        <f t="shared" si="1"/>
        <v>MEDIO</v>
      </c>
      <c r="R20" s="269" t="s">
        <v>1335</v>
      </c>
      <c r="S20" s="271" t="s">
        <v>1336</v>
      </c>
    </row>
    <row r="21" spans="1:19" ht="35.1" customHeight="1" x14ac:dyDescent="0.25">
      <c r="A21" s="86"/>
      <c r="B21" s="86"/>
      <c r="C21" s="86"/>
      <c r="D21" s="86"/>
      <c r="E21" s="86"/>
      <c r="F21" s="86"/>
      <c r="G21" s="86"/>
      <c r="H21" s="86"/>
      <c r="I21" s="86"/>
      <c r="J21" s="86"/>
      <c r="K21" s="41">
        <f>SUM(K11:K20)</f>
        <v>100</v>
      </c>
      <c r="L21" s="87"/>
      <c r="M21" s="6">
        <f>SUM(M11:M20)</f>
        <v>0.39</v>
      </c>
      <c r="N21" s="86"/>
      <c r="O21" s="88"/>
      <c r="P21" s="88"/>
      <c r="Q21" s="88"/>
      <c r="R21" s="86"/>
      <c r="S21" s="86"/>
    </row>
  </sheetData>
  <sheetProtection formatColumns="0" formatRows="0" insertRows="0" deleteRows="0" sort="0" autoFilter="0"/>
  <autoFilter ref="A10:S20">
    <sortState ref="A11:S21">
      <sortCondition ref="I10:I20"/>
    </sortState>
  </autoFilter>
  <mergeCells count="6">
    <mergeCell ref="C2:S2"/>
    <mergeCell ref="A4:S4"/>
    <mergeCell ref="A7:Q7"/>
    <mergeCell ref="A8:D8"/>
    <mergeCell ref="F8:M8"/>
    <mergeCell ref="N8:S8"/>
  </mergeCells>
  <conditionalFormatting sqref="Q17">
    <cfRule type="cellIs" dxfId="570" priority="60" operator="equal">
      <formula>"ALTO"</formula>
    </cfRule>
    <cfRule type="cellIs" dxfId="569" priority="61" operator="equal">
      <formula>"MEDIO"</formula>
    </cfRule>
    <cfRule type="cellIs" dxfId="568" priority="62" operator="equal">
      <formula>"BAJO"</formula>
    </cfRule>
  </conditionalFormatting>
  <conditionalFormatting sqref="O12:P14 O17:P17">
    <cfRule type="cellIs" dxfId="567" priority="57" operator="equal">
      <formula>3</formula>
    </cfRule>
    <cfRule type="cellIs" dxfId="566" priority="58" operator="equal">
      <formula>2</formula>
    </cfRule>
    <cfRule type="cellIs" dxfId="565" priority="59" operator="equal">
      <formula>1</formula>
    </cfRule>
  </conditionalFormatting>
  <conditionalFormatting sqref="L12:L14 L17 L19:L20">
    <cfRule type="cellIs" dxfId="564" priority="53" operator="between">
      <formula>0.75</formula>
      <formula>1</formula>
    </cfRule>
    <cfRule type="cellIs" dxfId="563" priority="54" operator="between">
      <formula>0.5</formula>
      <formula>0.7499</formula>
    </cfRule>
    <cfRule type="cellIs" dxfId="562" priority="55" operator="between">
      <formula>0.25</formula>
      <formula>0.4999</formula>
    </cfRule>
    <cfRule type="cellIs" dxfId="561" priority="56" operator="between">
      <formula>0.01</formula>
      <formula>0.2499</formula>
    </cfRule>
  </conditionalFormatting>
  <conditionalFormatting sqref="Q11">
    <cfRule type="cellIs" dxfId="560" priority="50" operator="equal">
      <formula>"ALTO"</formula>
    </cfRule>
    <cfRule type="cellIs" dxfId="559" priority="51" operator="equal">
      <formula>"MEDIO"</formula>
    </cfRule>
    <cfRule type="cellIs" dxfId="558" priority="52" operator="equal">
      <formula>"BAJO"</formula>
    </cfRule>
  </conditionalFormatting>
  <conditionalFormatting sqref="O11:P11">
    <cfRule type="cellIs" dxfId="557" priority="47" operator="equal">
      <formula>3</formula>
    </cfRule>
    <cfRule type="cellIs" dxfId="556" priority="48" operator="equal">
      <formula>2</formula>
    </cfRule>
    <cfRule type="cellIs" dxfId="555" priority="49" operator="equal">
      <formula>1</formula>
    </cfRule>
  </conditionalFormatting>
  <conditionalFormatting sqref="L11">
    <cfRule type="cellIs" dxfId="554" priority="43" operator="between">
      <formula>0.75</formula>
      <formula>1</formula>
    </cfRule>
    <cfRule type="cellIs" dxfId="553" priority="44" operator="between">
      <formula>0.5</formula>
      <formula>0.7499</formula>
    </cfRule>
    <cfRule type="cellIs" dxfId="552" priority="45" operator="between">
      <formula>0.25</formula>
      <formula>0.4999</formula>
    </cfRule>
    <cfRule type="cellIs" dxfId="551" priority="46" operator="between">
      <formula>0.01</formula>
      <formula>0.2499</formula>
    </cfRule>
  </conditionalFormatting>
  <conditionalFormatting sqref="O15:P16">
    <cfRule type="cellIs" dxfId="550" priority="40" operator="equal">
      <formula>3</formula>
    </cfRule>
    <cfRule type="cellIs" dxfId="549" priority="41" operator="equal">
      <formula>2</formula>
    </cfRule>
    <cfRule type="cellIs" dxfId="548" priority="42" operator="equal">
      <formula>1</formula>
    </cfRule>
  </conditionalFormatting>
  <conditionalFormatting sqref="L15:L16">
    <cfRule type="cellIs" dxfId="547" priority="36" operator="between">
      <formula>0.75</formula>
      <formula>1</formula>
    </cfRule>
    <cfRule type="cellIs" dxfId="546" priority="37" operator="between">
      <formula>0.5</formula>
      <formula>0.7499</formula>
    </cfRule>
    <cfRule type="cellIs" dxfId="545" priority="38" operator="between">
      <formula>0.25</formula>
      <formula>0.4999</formula>
    </cfRule>
    <cfRule type="cellIs" dxfId="544" priority="39" operator="between">
      <formula>0.01</formula>
      <formula>0.2499</formula>
    </cfRule>
  </conditionalFormatting>
  <conditionalFormatting sqref="Q12">
    <cfRule type="cellIs" dxfId="543" priority="33" operator="equal">
      <formula>"ALTO"</formula>
    </cfRule>
    <cfRule type="cellIs" dxfId="542" priority="34" operator="equal">
      <formula>"MEDIO"</formula>
    </cfRule>
    <cfRule type="cellIs" dxfId="541" priority="35" operator="equal">
      <formula>"BAJO"</formula>
    </cfRule>
  </conditionalFormatting>
  <conditionalFormatting sqref="Q13">
    <cfRule type="cellIs" dxfId="540" priority="30" operator="equal">
      <formula>"ALTO"</formula>
    </cfRule>
    <cfRule type="cellIs" dxfId="539" priority="31" operator="equal">
      <formula>"MEDIO"</formula>
    </cfRule>
    <cfRule type="cellIs" dxfId="538" priority="32" operator="equal">
      <formula>"BAJO"</formula>
    </cfRule>
  </conditionalFormatting>
  <conditionalFormatting sqref="Q14">
    <cfRule type="cellIs" dxfId="537" priority="27" operator="equal">
      <formula>"ALTO"</formula>
    </cfRule>
    <cfRule type="cellIs" dxfId="536" priority="28" operator="equal">
      <formula>"MEDIO"</formula>
    </cfRule>
    <cfRule type="cellIs" dxfId="535" priority="29" operator="equal">
      <formula>"BAJO"</formula>
    </cfRule>
  </conditionalFormatting>
  <conditionalFormatting sqref="Q15">
    <cfRule type="cellIs" dxfId="534" priority="24" operator="equal">
      <formula>"ALTO"</formula>
    </cfRule>
    <cfRule type="cellIs" dxfId="533" priority="25" operator="equal">
      <formula>"MEDIO"</formula>
    </cfRule>
    <cfRule type="cellIs" dxfId="532" priority="26" operator="equal">
      <formula>"BAJO"</formula>
    </cfRule>
  </conditionalFormatting>
  <conditionalFormatting sqref="Q16">
    <cfRule type="cellIs" dxfId="531" priority="21" operator="equal">
      <formula>"ALTO"</formula>
    </cfRule>
    <cfRule type="cellIs" dxfId="530" priority="22" operator="equal">
      <formula>"MEDIO"</formula>
    </cfRule>
    <cfRule type="cellIs" dxfId="529" priority="23" operator="equal">
      <formula>"BAJO"</formula>
    </cfRule>
  </conditionalFormatting>
  <conditionalFormatting sqref="O18:P18">
    <cfRule type="cellIs" dxfId="528" priority="18" operator="equal">
      <formula>3</formula>
    </cfRule>
    <cfRule type="cellIs" dxfId="527" priority="19" operator="equal">
      <formula>2</formula>
    </cfRule>
    <cfRule type="cellIs" dxfId="526" priority="20" operator="equal">
      <formula>1</formula>
    </cfRule>
  </conditionalFormatting>
  <conditionalFormatting sqref="L18">
    <cfRule type="cellIs" dxfId="525" priority="14" operator="between">
      <formula>0.75</formula>
      <formula>1</formula>
    </cfRule>
    <cfRule type="cellIs" dxfId="524" priority="15" operator="between">
      <formula>0.5</formula>
      <formula>0.7499</formula>
    </cfRule>
    <cfRule type="cellIs" dxfId="523" priority="16" operator="between">
      <formula>0.25</formula>
      <formula>0.4999</formula>
    </cfRule>
    <cfRule type="cellIs" dxfId="522" priority="17" operator="between">
      <formula>0.01</formula>
      <formula>0.2499</formula>
    </cfRule>
  </conditionalFormatting>
  <conditionalFormatting sqref="Q18">
    <cfRule type="cellIs" dxfId="521" priority="11" operator="equal">
      <formula>"ALTO"</formula>
    </cfRule>
    <cfRule type="cellIs" dxfId="520" priority="12" operator="equal">
      <formula>"MEDIO"</formula>
    </cfRule>
    <cfRule type="cellIs" dxfId="519" priority="13" operator="equal">
      <formula>"BAJO"</formula>
    </cfRule>
  </conditionalFormatting>
  <conditionalFormatting sqref="O19:P20">
    <cfRule type="cellIs" dxfId="518" priority="8" operator="equal">
      <formula>3</formula>
    </cfRule>
    <cfRule type="cellIs" dxfId="517" priority="9" operator="equal">
      <formula>2</formula>
    </cfRule>
    <cfRule type="cellIs" dxfId="516" priority="10" operator="equal">
      <formula>1</formula>
    </cfRule>
  </conditionalFormatting>
  <conditionalFormatting sqref="Q19:Q20">
    <cfRule type="cellIs" dxfId="515" priority="5" operator="equal">
      <formula>"ALTO"</formula>
    </cfRule>
    <cfRule type="cellIs" dxfId="514" priority="6" operator="equal">
      <formula>"MEDIO"</formula>
    </cfRule>
    <cfRule type="cellIs" dxfId="513" priority="7" operator="equal">
      <formula>"BAJO"</formula>
    </cfRule>
  </conditionalFormatting>
  <conditionalFormatting sqref="M21">
    <cfRule type="cellIs" dxfId="512" priority="1" operator="between">
      <formula>0.75</formula>
      <formula>1</formula>
    </cfRule>
    <cfRule type="cellIs" dxfId="511" priority="2" operator="between">
      <formula>0.5</formula>
      <formula>0.7499</formula>
    </cfRule>
    <cfRule type="cellIs" dxfId="510" priority="3" operator="between">
      <formula>0.251</formula>
      <formula>0.4999</formula>
    </cfRule>
    <cfRule type="cellIs" dxfId="509" priority="4" operator="between">
      <formula>0</formula>
      <formula>0.25</formula>
    </cfRule>
  </conditionalFormatting>
  <dataValidations count="14">
    <dataValidation type="custom" showInputMessage="1" showErrorMessage="1" error="NO ESCRIBA NADA EN ESTA COLUMNA" sqref="Q11:Q20">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0">
      <formula1>EJES_ESTRATEGICOS</formula1>
    </dataValidation>
    <dataValidation allowBlank="1" showInputMessage="1" showErrorMessage="1" promptTitle="Mitigación" prompt="Es el esfuerzo por reducir los riesgos inherentes a la ejecución de las actividades planificadas." sqref="R11:R20"/>
    <dataValidation type="whole" allowBlank="1" showInputMessage="1" showErrorMessage="1" error="Escala 1 al 3" promptTitle="Probabilidad" prompt="Es la medida de incertidumbre asociada a la ejecucion de una tarea o actividad determinada.  Donde 1 es dificultad baja, 2 media y 3 alta" sqref="O11:O18">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18">
      <formula1>1</formula1>
      <formula2>3</formula2>
    </dataValidation>
    <dataValidation allowBlank="1" showInputMessage="1" showErrorMessage="1" promptTitle="Meta" prompt="Identificar cual el objetivo que quiero lograr al realizar una actividad o tarea determinada. _x000a_" sqref="J18"/>
    <dataValidation allowBlank="1" showInputMessage="1" showErrorMessage="1" promptTitle="Fecha de Alcance o Logro" prompt="Es la fecha  de logro o ejecución de la actividad" sqref="I11:I18"/>
    <dataValidation allowBlank="1" showInputMessage="1" showErrorMessage="1" promptTitle="Riesgo" sqref="N11:N18"/>
    <dataValidation type="whole" allowBlank="1" showInputMessage="1" showErrorMessage="1" promptTitle="PESO" prompt="La distribucción del peso debe ser en base a una escala de 100. La sumatoria no debera exceder de 100" sqref="K11:K20">
      <formula1>1</formula1>
      <formula2>100</formula2>
    </dataValidation>
    <dataValidation allowBlank="1" showInputMessage="1" showErrorMessage="1" promptTitle="% Avance Real" prompt="El porcentaje del Avance Real de la tarea sera calculado en función al peso por el avance de la tarea divido entre 100" sqref="M11:M20"/>
    <dataValidation allowBlank="1" showInputMessage="1" showErrorMessage="1" promptTitle="% Avance de Tarea" prompt="Indicar en que porcentaje se ha ejecutado la tarea descrita." sqref="L11:L20"/>
    <dataValidation type="custom" operator="equal" allowBlank="1" showInputMessage="1" showErrorMessage="1" sqref="K21">
      <formula1>AND($K$11:$K$18&gt;=100)</formula1>
    </dataValidation>
    <dataValidation type="decimal" operator="equal" allowBlank="1" showInputMessage="1" showErrorMessage="1" sqref="M21">
      <formula1>100</formula1>
    </dataValidation>
    <dataValidation allowBlank="1" showInputMessage="1" showErrorMessage="1" promptTitle="Seleccionar" prompt="Elegir de la lista desplegable" sqref="A10:D10"/>
  </dataValidations>
  <pageMargins left="0.42" right="0.28000000000000003" top="0.75" bottom="0.75" header="0.3" footer="0.3"/>
  <pageSetup paperSize="5" scale="38"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Planficacion y Calidad en la Gestion v2.xlsx]PDI - Actualizado'!#REF!</xm:f>
          </x14:formula1>
          <xm:sqref>B11:B20</xm:sqref>
        </x14:dataValidation>
        <x14:dataValidation type="list" allowBlank="1" showInputMessage="1" showErrorMessage="1">
          <x14:formula1>
            <xm:f>'D:\VICERRECTORIA PLANIFICACION ITLA\Planes Operativos ITLA\POA 2017\[POA 2017 - Planficacion y Calidad en la Gestion v2.xlsx]PDI - Actualizado'!#REF!</xm:f>
          </x14:formula1>
          <xm:sqref>D11:D20</xm:sqref>
        </x14:dataValidation>
        <x14:dataValidation type="list" allowBlank="1" showErrorMessage="1" promptTitle="Ejes Estrategicos" prompt="1. So">
          <x14:formula1>
            <xm:f>'D:\VICERRECTORIA PLANIFICACION ITLA\Planes Operativos ITLA\POA 2017\[POA 2017 - Planficacion y Calidad en la Gestion v2.xlsx]PDI - Actualizado'!#REF!</xm:f>
          </x14:formula1>
          <xm:sqref>C11:C20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0"/>
  <sheetViews>
    <sheetView topLeftCell="D27" zoomScale="85" zoomScaleNormal="85" zoomScaleSheetLayoutView="100" workbookViewId="0">
      <selection activeCell="J33" sqref="J33"/>
    </sheetView>
  </sheetViews>
  <sheetFormatPr baseColWidth="10" defaultRowHeight="15" x14ac:dyDescent="0.25"/>
  <cols>
    <col min="1" max="1" width="28.5703125" style="75" customWidth="1"/>
    <col min="2" max="5" width="25.7109375" style="75" customWidth="1"/>
    <col min="6" max="7" width="30.5703125" style="75" customWidth="1"/>
    <col min="8" max="8" width="34" style="75" customWidth="1"/>
    <col min="9" max="9" width="16.28515625" style="75" bestFit="1" customWidth="1"/>
    <col min="10" max="10" width="19.5703125" style="75" customWidth="1"/>
    <col min="11" max="11" width="8.42578125" style="89" customWidth="1"/>
    <col min="12" max="13" width="11.42578125" style="89"/>
    <col min="14" max="14" width="29" style="75" customWidth="1"/>
    <col min="15" max="15" width="13.7109375" style="89" customWidth="1"/>
    <col min="16" max="16" width="9.85546875" style="89" customWidth="1"/>
    <col min="17" max="17" width="11.42578125" style="89"/>
    <col min="18" max="18" width="32.5703125" style="75" customWidth="1"/>
    <col min="19" max="19" width="41.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720</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105" x14ac:dyDescent="0.25">
      <c r="A11" s="79" t="s">
        <v>115</v>
      </c>
      <c r="B11" s="79" t="s">
        <v>23</v>
      </c>
      <c r="C11" s="79" t="s">
        <v>34</v>
      </c>
      <c r="D11" s="79" t="s">
        <v>57</v>
      </c>
      <c r="E11" s="80" t="s">
        <v>1190</v>
      </c>
      <c r="F11" s="79" t="s">
        <v>1191</v>
      </c>
      <c r="G11" s="79" t="s">
        <v>1192</v>
      </c>
      <c r="H11" s="79" t="s">
        <v>1193</v>
      </c>
      <c r="I11" s="264" t="s">
        <v>1194</v>
      </c>
      <c r="J11" s="262" t="s">
        <v>1195</v>
      </c>
      <c r="K11" s="83">
        <v>2</v>
      </c>
      <c r="L11" s="3">
        <v>0.9</v>
      </c>
      <c r="M11" s="5">
        <f t="shared" ref="M11:M29" si="0">(K11*(L11/100))</f>
        <v>1.8000000000000002E-2</v>
      </c>
      <c r="N11" s="84" t="s">
        <v>1196</v>
      </c>
      <c r="O11" s="83">
        <v>2</v>
      </c>
      <c r="P11" s="83">
        <v>3</v>
      </c>
      <c r="Q11" s="37" t="str">
        <f t="shared" ref="Q11:Q25" si="1">IF($O11*$P11&lt;=0,"",(IF($O11*$P11=9,"ALTO",IF($O11*$P11=6,"ALTO",IF($O11*$P11=4,"MEDIO",IF($O11*$P11=3,"MEDIO",IF($O11*$P11=2,"BAJO",IF($O11*$P11=1,"BAJO",0))))))))</f>
        <v>ALTO</v>
      </c>
      <c r="R11" s="79" t="s">
        <v>1197</v>
      </c>
      <c r="S11" s="79"/>
    </row>
    <row r="12" spans="1:19" s="85" customFormat="1" ht="120" x14ac:dyDescent="0.25">
      <c r="A12" s="79" t="s">
        <v>115</v>
      </c>
      <c r="B12" s="265" t="s">
        <v>1198</v>
      </c>
      <c r="C12" s="79" t="s">
        <v>1199</v>
      </c>
      <c r="D12" s="79" t="s">
        <v>1200</v>
      </c>
      <c r="E12" s="80" t="s">
        <v>1190</v>
      </c>
      <c r="F12" s="266" t="s">
        <v>1201</v>
      </c>
      <c r="G12" s="263" t="s">
        <v>1202</v>
      </c>
      <c r="H12" s="266" t="s">
        <v>1203</v>
      </c>
      <c r="I12" s="90" t="s">
        <v>346</v>
      </c>
      <c r="J12" s="79" t="s">
        <v>1204</v>
      </c>
      <c r="K12" s="83">
        <v>2</v>
      </c>
      <c r="L12" s="3">
        <v>0.66</v>
      </c>
      <c r="M12" s="5">
        <f t="shared" si="0"/>
        <v>1.32E-2</v>
      </c>
      <c r="N12" s="84" t="s">
        <v>1205</v>
      </c>
      <c r="O12" s="83">
        <v>1</v>
      </c>
      <c r="P12" s="83">
        <v>1</v>
      </c>
      <c r="Q12" s="37"/>
      <c r="R12" s="79" t="s">
        <v>1206</v>
      </c>
      <c r="S12" s="79"/>
    </row>
    <row r="13" spans="1:19" s="85" customFormat="1" ht="90" x14ac:dyDescent="0.25">
      <c r="A13" s="79" t="s">
        <v>115</v>
      </c>
      <c r="B13" s="265" t="s">
        <v>1198</v>
      </c>
      <c r="C13" s="79" t="s">
        <v>1199</v>
      </c>
      <c r="D13" s="79" t="s">
        <v>1200</v>
      </c>
      <c r="E13" s="80" t="s">
        <v>1190</v>
      </c>
      <c r="F13" s="79" t="s">
        <v>1207</v>
      </c>
      <c r="G13" s="79" t="s">
        <v>380</v>
      </c>
      <c r="H13" s="79" t="s">
        <v>1208</v>
      </c>
      <c r="I13" s="79" t="s">
        <v>346</v>
      </c>
      <c r="J13" s="79" t="s">
        <v>1209</v>
      </c>
      <c r="K13" s="83">
        <v>6</v>
      </c>
      <c r="L13" s="3">
        <v>0.66</v>
      </c>
      <c r="M13" s="5">
        <f t="shared" si="0"/>
        <v>3.9599999999999996E-2</v>
      </c>
      <c r="N13" s="84" t="s">
        <v>1210</v>
      </c>
      <c r="O13" s="83">
        <v>1</v>
      </c>
      <c r="P13" s="83">
        <v>3</v>
      </c>
      <c r="Q13" s="37" t="str">
        <f t="shared" si="1"/>
        <v>MEDIO</v>
      </c>
      <c r="R13" s="79" t="s">
        <v>1211</v>
      </c>
      <c r="S13" s="79"/>
    </row>
    <row r="14" spans="1:19" s="85" customFormat="1" ht="90" x14ac:dyDescent="0.25">
      <c r="A14" s="79" t="s">
        <v>115</v>
      </c>
      <c r="B14" s="265" t="s">
        <v>1198</v>
      </c>
      <c r="C14" s="79" t="s">
        <v>1199</v>
      </c>
      <c r="D14" s="79" t="s">
        <v>1200</v>
      </c>
      <c r="E14" s="80" t="s">
        <v>1190</v>
      </c>
      <c r="F14" s="79" t="s">
        <v>1207</v>
      </c>
      <c r="G14" s="79" t="s">
        <v>380</v>
      </c>
      <c r="H14" s="79" t="s">
        <v>1212</v>
      </c>
      <c r="I14" s="79" t="s">
        <v>1213</v>
      </c>
      <c r="J14" s="79" t="s">
        <v>1214</v>
      </c>
      <c r="K14" s="83">
        <v>12</v>
      </c>
      <c r="L14" s="3">
        <v>0.66</v>
      </c>
      <c r="M14" s="5">
        <f t="shared" si="0"/>
        <v>7.9199999999999993E-2</v>
      </c>
      <c r="N14" s="84" t="s">
        <v>1215</v>
      </c>
      <c r="O14" s="83">
        <v>2</v>
      </c>
      <c r="P14" s="83">
        <v>2</v>
      </c>
      <c r="Q14" s="37" t="str">
        <f t="shared" si="1"/>
        <v>MEDIO</v>
      </c>
      <c r="R14" s="79" t="s">
        <v>1216</v>
      </c>
      <c r="S14" s="79"/>
    </row>
    <row r="15" spans="1:19" s="85" customFormat="1" ht="120" x14ac:dyDescent="0.25">
      <c r="A15" s="79" t="s">
        <v>115</v>
      </c>
      <c r="B15" s="265" t="s">
        <v>1198</v>
      </c>
      <c r="C15" s="79" t="s">
        <v>1199</v>
      </c>
      <c r="D15" s="79" t="s">
        <v>1200</v>
      </c>
      <c r="E15" s="80" t="s">
        <v>1190</v>
      </c>
      <c r="F15" s="79" t="s">
        <v>1207</v>
      </c>
      <c r="G15" s="79" t="s">
        <v>1217</v>
      </c>
      <c r="H15" s="79" t="s">
        <v>1218</v>
      </c>
      <c r="I15" s="79" t="s">
        <v>1219</v>
      </c>
      <c r="J15" s="79" t="s">
        <v>1220</v>
      </c>
      <c r="K15" s="83">
        <v>5</v>
      </c>
      <c r="L15" s="3">
        <v>0.66</v>
      </c>
      <c r="M15" s="5">
        <f t="shared" si="0"/>
        <v>3.3000000000000002E-2</v>
      </c>
      <c r="N15" s="84" t="s">
        <v>1221</v>
      </c>
      <c r="O15" s="83">
        <v>2</v>
      </c>
      <c r="P15" s="83">
        <v>3</v>
      </c>
      <c r="Q15" s="37" t="str">
        <f t="shared" si="1"/>
        <v>ALTO</v>
      </c>
      <c r="R15" s="79" t="s">
        <v>1222</v>
      </c>
      <c r="S15" s="79"/>
    </row>
    <row r="16" spans="1:19" s="85" customFormat="1" ht="165" x14ac:dyDescent="0.25">
      <c r="A16" s="79" t="s">
        <v>115</v>
      </c>
      <c r="B16" s="265" t="s">
        <v>1198</v>
      </c>
      <c r="C16" s="79" t="s">
        <v>1199</v>
      </c>
      <c r="D16" s="79" t="s">
        <v>1200</v>
      </c>
      <c r="E16" s="80" t="s">
        <v>1190</v>
      </c>
      <c r="F16" s="79" t="s">
        <v>1207</v>
      </c>
      <c r="G16" s="79" t="s">
        <v>380</v>
      </c>
      <c r="H16" s="79" t="s">
        <v>1223</v>
      </c>
      <c r="I16" s="79" t="s">
        <v>1224</v>
      </c>
      <c r="J16" s="79" t="s">
        <v>1225</v>
      </c>
      <c r="K16" s="83">
        <v>20</v>
      </c>
      <c r="L16" s="3">
        <v>0.66</v>
      </c>
      <c r="M16" s="5">
        <f t="shared" si="0"/>
        <v>0.13200000000000001</v>
      </c>
      <c r="N16" s="84" t="s">
        <v>1226</v>
      </c>
      <c r="O16" s="83">
        <v>2</v>
      </c>
      <c r="P16" s="83">
        <v>2</v>
      </c>
      <c r="Q16" s="37" t="str">
        <f t="shared" si="1"/>
        <v>MEDIO</v>
      </c>
      <c r="R16" s="79" t="s">
        <v>1227</v>
      </c>
      <c r="S16" s="79"/>
    </row>
    <row r="17" spans="1:19" s="85" customFormat="1" ht="90" x14ac:dyDescent="0.25">
      <c r="A17" s="79" t="s">
        <v>115</v>
      </c>
      <c r="B17" s="265" t="s">
        <v>1198</v>
      </c>
      <c r="C17" s="79" t="s">
        <v>1199</v>
      </c>
      <c r="D17" s="79" t="s">
        <v>1200</v>
      </c>
      <c r="E17" s="80" t="s">
        <v>1190</v>
      </c>
      <c r="F17" s="79" t="s">
        <v>1228</v>
      </c>
      <c r="G17" s="79" t="s">
        <v>1229</v>
      </c>
      <c r="H17" s="79" t="s">
        <v>1230</v>
      </c>
      <c r="I17" s="79" t="s">
        <v>346</v>
      </c>
      <c r="J17" s="79" t="s">
        <v>1231</v>
      </c>
      <c r="K17" s="83">
        <v>2</v>
      </c>
      <c r="L17" s="3">
        <v>0.66</v>
      </c>
      <c r="M17" s="5">
        <f t="shared" si="0"/>
        <v>1.32E-2</v>
      </c>
      <c r="N17" s="84" t="s">
        <v>1232</v>
      </c>
      <c r="O17" s="83">
        <v>1</v>
      </c>
      <c r="P17" s="83">
        <v>2</v>
      </c>
      <c r="Q17" s="37" t="str">
        <f t="shared" si="1"/>
        <v>BAJO</v>
      </c>
      <c r="R17" s="79" t="s">
        <v>1233</v>
      </c>
      <c r="S17" s="79"/>
    </row>
    <row r="18" spans="1:19" s="85" customFormat="1" ht="60" x14ac:dyDescent="0.25">
      <c r="A18" s="79" t="s">
        <v>115</v>
      </c>
      <c r="B18" s="265" t="s">
        <v>1198</v>
      </c>
      <c r="C18" s="79" t="s">
        <v>1199</v>
      </c>
      <c r="D18" s="79" t="s">
        <v>1200</v>
      </c>
      <c r="E18" s="80" t="s">
        <v>1190</v>
      </c>
      <c r="F18" s="79" t="s">
        <v>1228</v>
      </c>
      <c r="G18" s="79" t="s">
        <v>1229</v>
      </c>
      <c r="H18" s="79" t="s">
        <v>1234</v>
      </c>
      <c r="I18" s="79" t="s">
        <v>346</v>
      </c>
      <c r="J18" s="79" t="s">
        <v>1235</v>
      </c>
      <c r="K18" s="83">
        <v>1</v>
      </c>
      <c r="L18" s="3">
        <v>0.66</v>
      </c>
      <c r="M18" s="5">
        <f t="shared" si="0"/>
        <v>6.6E-3</v>
      </c>
      <c r="N18" s="84" t="s">
        <v>1236</v>
      </c>
      <c r="O18" s="83">
        <v>1</v>
      </c>
      <c r="P18" s="83">
        <v>2</v>
      </c>
      <c r="Q18" s="37" t="str">
        <f t="shared" si="1"/>
        <v>BAJO</v>
      </c>
      <c r="R18" s="79" t="s">
        <v>1237</v>
      </c>
      <c r="S18" s="79"/>
    </row>
    <row r="19" spans="1:19" s="85" customFormat="1" ht="75" x14ac:dyDescent="0.25">
      <c r="A19" s="79" t="s">
        <v>115</v>
      </c>
      <c r="B19" s="265" t="s">
        <v>1198</v>
      </c>
      <c r="C19" s="79" t="s">
        <v>1199</v>
      </c>
      <c r="D19" s="79" t="s">
        <v>1200</v>
      </c>
      <c r="E19" s="80" t="s">
        <v>1190</v>
      </c>
      <c r="F19" s="79" t="s">
        <v>1228</v>
      </c>
      <c r="G19" s="79" t="s">
        <v>1229</v>
      </c>
      <c r="H19" s="79" t="s">
        <v>1238</v>
      </c>
      <c r="I19" s="79" t="s">
        <v>346</v>
      </c>
      <c r="J19" s="79" t="s">
        <v>1231</v>
      </c>
      <c r="K19" s="83">
        <v>1</v>
      </c>
      <c r="L19" s="3">
        <v>0.66</v>
      </c>
      <c r="M19" s="5">
        <f t="shared" si="0"/>
        <v>6.6E-3</v>
      </c>
      <c r="N19" s="84" t="s">
        <v>1239</v>
      </c>
      <c r="O19" s="83">
        <v>2</v>
      </c>
      <c r="P19" s="83">
        <v>2</v>
      </c>
      <c r="Q19" s="37" t="str">
        <f t="shared" si="1"/>
        <v>MEDIO</v>
      </c>
      <c r="R19" s="79" t="s">
        <v>1240</v>
      </c>
      <c r="S19" s="79"/>
    </row>
    <row r="20" spans="1:19" s="85" customFormat="1" ht="90" x14ac:dyDescent="0.25">
      <c r="A20" s="79" t="s">
        <v>115</v>
      </c>
      <c r="B20" s="265" t="s">
        <v>1198</v>
      </c>
      <c r="C20" s="79" t="s">
        <v>1199</v>
      </c>
      <c r="D20" s="79" t="s">
        <v>1200</v>
      </c>
      <c r="E20" s="80" t="s">
        <v>1190</v>
      </c>
      <c r="F20" s="79" t="s">
        <v>1228</v>
      </c>
      <c r="G20" s="79" t="s">
        <v>1229</v>
      </c>
      <c r="H20" s="79" t="s">
        <v>1241</v>
      </c>
      <c r="I20" s="79" t="s">
        <v>346</v>
      </c>
      <c r="J20" s="79" t="s">
        <v>1242</v>
      </c>
      <c r="K20" s="83">
        <v>1</v>
      </c>
      <c r="L20" s="3">
        <v>0.66</v>
      </c>
      <c r="M20" s="5">
        <f t="shared" si="0"/>
        <v>6.6E-3</v>
      </c>
      <c r="N20" s="84" t="s">
        <v>1243</v>
      </c>
      <c r="O20" s="83">
        <v>1</v>
      </c>
      <c r="P20" s="83">
        <v>2</v>
      </c>
      <c r="Q20" s="37" t="str">
        <f t="shared" si="1"/>
        <v>BAJO</v>
      </c>
      <c r="R20" s="79" t="s">
        <v>1244</v>
      </c>
      <c r="S20" s="79"/>
    </row>
    <row r="21" spans="1:19" s="85" customFormat="1" ht="124.5" customHeight="1" x14ac:dyDescent="0.25">
      <c r="A21" s="79" t="s">
        <v>115</v>
      </c>
      <c r="B21" s="265" t="s">
        <v>1198</v>
      </c>
      <c r="C21" s="79" t="s">
        <v>1199</v>
      </c>
      <c r="D21" s="79" t="s">
        <v>1200</v>
      </c>
      <c r="E21" s="80" t="s">
        <v>1190</v>
      </c>
      <c r="F21" s="79" t="s">
        <v>1245</v>
      </c>
      <c r="G21" s="79" t="s">
        <v>1246</v>
      </c>
      <c r="H21" s="79" t="s">
        <v>1247</v>
      </c>
      <c r="I21" s="79" t="s">
        <v>1248</v>
      </c>
      <c r="J21" s="79" t="s">
        <v>1249</v>
      </c>
      <c r="K21" s="83">
        <v>15</v>
      </c>
      <c r="L21" s="3">
        <v>0.7</v>
      </c>
      <c r="M21" s="5">
        <f t="shared" si="0"/>
        <v>0.10499999999999998</v>
      </c>
      <c r="N21" s="84" t="s">
        <v>1250</v>
      </c>
      <c r="O21" s="83">
        <v>1</v>
      </c>
      <c r="P21" s="83">
        <v>2</v>
      </c>
      <c r="Q21" s="37" t="str">
        <f t="shared" si="1"/>
        <v>BAJO</v>
      </c>
      <c r="R21" s="79" t="s">
        <v>1251</v>
      </c>
      <c r="S21" s="79"/>
    </row>
    <row r="22" spans="1:19" s="85" customFormat="1" ht="90" x14ac:dyDescent="0.25">
      <c r="A22" s="79" t="s">
        <v>115</v>
      </c>
      <c r="B22" s="265" t="s">
        <v>1198</v>
      </c>
      <c r="C22" s="79" t="s">
        <v>1199</v>
      </c>
      <c r="D22" s="79" t="s">
        <v>1200</v>
      </c>
      <c r="E22" s="80" t="s">
        <v>1190</v>
      </c>
      <c r="F22" s="79" t="s">
        <v>1245</v>
      </c>
      <c r="G22" s="79" t="s">
        <v>380</v>
      </c>
      <c r="H22" s="79" t="s">
        <v>1252</v>
      </c>
      <c r="I22" s="79" t="s">
        <v>1248</v>
      </c>
      <c r="J22" s="79" t="s">
        <v>1253</v>
      </c>
      <c r="K22" s="83">
        <v>20</v>
      </c>
      <c r="L22" s="3">
        <v>1</v>
      </c>
      <c r="M22" s="5">
        <f t="shared" si="0"/>
        <v>0.2</v>
      </c>
      <c r="N22" s="84" t="s">
        <v>1254</v>
      </c>
      <c r="O22" s="83">
        <v>1</v>
      </c>
      <c r="P22" s="83">
        <v>3</v>
      </c>
      <c r="Q22" s="37" t="str">
        <f t="shared" si="1"/>
        <v>MEDIO</v>
      </c>
      <c r="R22" s="79" t="s">
        <v>1255</v>
      </c>
      <c r="S22" s="79"/>
    </row>
    <row r="23" spans="1:19" s="85" customFormat="1" ht="105" x14ac:dyDescent="0.25">
      <c r="A23" s="79" t="s">
        <v>115</v>
      </c>
      <c r="B23" s="265" t="s">
        <v>1198</v>
      </c>
      <c r="C23" s="79" t="s">
        <v>1199</v>
      </c>
      <c r="D23" s="79" t="s">
        <v>1200</v>
      </c>
      <c r="E23" s="80" t="s">
        <v>1190</v>
      </c>
      <c r="F23" s="79" t="s">
        <v>1245</v>
      </c>
      <c r="G23" s="79" t="s">
        <v>380</v>
      </c>
      <c r="H23" s="79" t="s">
        <v>1256</v>
      </c>
      <c r="I23" s="79" t="s">
        <v>468</v>
      </c>
      <c r="J23" s="79" t="s">
        <v>1257</v>
      </c>
      <c r="K23" s="83">
        <v>5</v>
      </c>
      <c r="L23" s="3">
        <v>0.8</v>
      </c>
      <c r="M23" s="5">
        <f t="shared" si="0"/>
        <v>0.04</v>
      </c>
      <c r="N23" s="84" t="s">
        <v>1258</v>
      </c>
      <c r="O23" s="83">
        <v>2</v>
      </c>
      <c r="P23" s="83">
        <v>2</v>
      </c>
      <c r="Q23" s="37" t="str">
        <f t="shared" si="1"/>
        <v>MEDIO</v>
      </c>
      <c r="R23" s="79" t="s">
        <v>1259</v>
      </c>
      <c r="S23" s="79"/>
    </row>
    <row r="24" spans="1:19" s="85" customFormat="1" ht="60" x14ac:dyDescent="0.25">
      <c r="A24" s="79" t="s">
        <v>115</v>
      </c>
      <c r="B24" s="265" t="s">
        <v>1198</v>
      </c>
      <c r="C24" s="79" t="s">
        <v>1199</v>
      </c>
      <c r="D24" s="79" t="s">
        <v>1200</v>
      </c>
      <c r="E24" s="80" t="s">
        <v>1190</v>
      </c>
      <c r="F24" s="79" t="s">
        <v>1245</v>
      </c>
      <c r="G24" s="79" t="s">
        <v>380</v>
      </c>
      <c r="H24" s="79" t="s">
        <v>1260</v>
      </c>
      <c r="I24" s="79" t="s">
        <v>1261</v>
      </c>
      <c r="J24" s="79" t="s">
        <v>1262</v>
      </c>
      <c r="K24" s="83">
        <v>5</v>
      </c>
      <c r="L24" s="3">
        <v>0.75</v>
      </c>
      <c r="M24" s="5">
        <f t="shared" si="0"/>
        <v>3.7499999999999999E-2</v>
      </c>
      <c r="N24" s="84" t="s">
        <v>1263</v>
      </c>
      <c r="O24" s="83">
        <v>2</v>
      </c>
      <c r="P24" s="83">
        <v>2</v>
      </c>
      <c r="Q24" s="37" t="str">
        <f t="shared" si="1"/>
        <v>MEDIO</v>
      </c>
      <c r="R24" s="79" t="s">
        <v>1264</v>
      </c>
      <c r="S24" s="79"/>
    </row>
    <row r="25" spans="1:19" s="85" customFormat="1" ht="75" x14ac:dyDescent="0.25">
      <c r="A25" s="79" t="s">
        <v>115</v>
      </c>
      <c r="B25" s="265" t="s">
        <v>1198</v>
      </c>
      <c r="C25" s="79" t="s">
        <v>1199</v>
      </c>
      <c r="D25" s="79" t="s">
        <v>1200</v>
      </c>
      <c r="E25" s="80" t="s">
        <v>1190</v>
      </c>
      <c r="F25" s="79" t="s">
        <v>1245</v>
      </c>
      <c r="G25" s="79" t="s">
        <v>380</v>
      </c>
      <c r="H25" s="79" t="s">
        <v>1265</v>
      </c>
      <c r="I25" s="79" t="s">
        <v>1266</v>
      </c>
      <c r="J25" s="79" t="s">
        <v>1267</v>
      </c>
      <c r="K25" s="83">
        <v>3</v>
      </c>
      <c r="L25" s="3">
        <v>0.7</v>
      </c>
      <c r="M25" s="5">
        <f t="shared" si="0"/>
        <v>2.0999999999999998E-2</v>
      </c>
      <c r="N25" s="84" t="s">
        <v>1268</v>
      </c>
      <c r="O25" s="83">
        <v>2</v>
      </c>
      <c r="P25" s="83">
        <v>2</v>
      </c>
      <c r="Q25" s="37" t="str">
        <f t="shared" si="1"/>
        <v>MEDIO</v>
      </c>
      <c r="R25" s="79" t="s">
        <v>1269</v>
      </c>
      <c r="S25" s="79"/>
    </row>
    <row r="26" spans="1:19" s="85" customFormat="1" ht="60" x14ac:dyDescent="0.25">
      <c r="A26" s="79" t="s">
        <v>115</v>
      </c>
      <c r="B26" s="265" t="s">
        <v>1198</v>
      </c>
      <c r="C26" s="79" t="s">
        <v>1199</v>
      </c>
      <c r="D26" s="79" t="s">
        <v>1200</v>
      </c>
      <c r="E26" s="80" t="s">
        <v>1190</v>
      </c>
      <c r="F26" s="79" t="s">
        <v>1270</v>
      </c>
      <c r="G26" s="79" t="s">
        <v>380</v>
      </c>
      <c r="H26" s="79" t="s">
        <v>1271</v>
      </c>
      <c r="I26" s="79" t="s">
        <v>1272</v>
      </c>
      <c r="J26" s="79" t="s">
        <v>1273</v>
      </c>
      <c r="K26" s="83">
        <v>2</v>
      </c>
      <c r="L26" s="3">
        <v>0</v>
      </c>
      <c r="M26" s="5">
        <f t="shared" si="0"/>
        <v>0</v>
      </c>
      <c r="N26" s="84" t="s">
        <v>1236</v>
      </c>
      <c r="O26" s="83">
        <v>1</v>
      </c>
      <c r="P26" s="83">
        <v>2</v>
      </c>
      <c r="Q26" s="37"/>
      <c r="R26" s="79" t="s">
        <v>1237</v>
      </c>
      <c r="S26" s="79"/>
    </row>
    <row r="27" spans="1:19" s="85" customFormat="1" ht="60" x14ac:dyDescent="0.25">
      <c r="A27" s="79" t="s">
        <v>115</v>
      </c>
      <c r="B27" s="265" t="s">
        <v>1198</v>
      </c>
      <c r="C27" s="79" t="s">
        <v>1199</v>
      </c>
      <c r="D27" s="79" t="s">
        <v>1200</v>
      </c>
      <c r="E27" s="80" t="s">
        <v>1190</v>
      </c>
      <c r="F27" s="79" t="s">
        <v>1274</v>
      </c>
      <c r="G27" s="79" t="s">
        <v>1275</v>
      </c>
      <c r="H27" s="79" t="s">
        <v>1276</v>
      </c>
      <c r="I27" s="79" t="s">
        <v>346</v>
      </c>
      <c r="J27" s="79" t="s">
        <v>1277</v>
      </c>
      <c r="K27" s="83">
        <v>2</v>
      </c>
      <c r="L27" s="3">
        <v>0.66</v>
      </c>
      <c r="M27" s="5">
        <f t="shared" si="0"/>
        <v>1.32E-2</v>
      </c>
      <c r="N27" s="84" t="s">
        <v>1278</v>
      </c>
      <c r="O27" s="83">
        <v>1</v>
      </c>
      <c r="P27" s="83">
        <v>2</v>
      </c>
      <c r="Q27" s="37"/>
      <c r="R27" s="79" t="s">
        <v>1237</v>
      </c>
      <c r="S27" s="79"/>
    </row>
    <row r="28" spans="1:19" s="85" customFormat="1" ht="60" x14ac:dyDescent="0.25">
      <c r="A28" s="79" t="s">
        <v>115</v>
      </c>
      <c r="B28" s="265" t="s">
        <v>1198</v>
      </c>
      <c r="C28" s="79" t="s">
        <v>1199</v>
      </c>
      <c r="D28" s="79" t="s">
        <v>1200</v>
      </c>
      <c r="E28" s="80" t="s">
        <v>1190</v>
      </c>
      <c r="F28" s="79" t="s">
        <v>1274</v>
      </c>
      <c r="G28" s="79" t="s">
        <v>1275</v>
      </c>
      <c r="H28" s="79" t="s">
        <v>1279</v>
      </c>
      <c r="I28" s="79" t="s">
        <v>346</v>
      </c>
      <c r="J28" s="79" t="s">
        <v>1277</v>
      </c>
      <c r="K28" s="83">
        <v>2</v>
      </c>
      <c r="L28" s="3">
        <v>0.66</v>
      </c>
      <c r="M28" s="5">
        <f t="shared" si="0"/>
        <v>1.32E-2</v>
      </c>
      <c r="N28" s="84" t="s">
        <v>1278</v>
      </c>
      <c r="O28" s="83">
        <v>1</v>
      </c>
      <c r="P28" s="83">
        <v>2</v>
      </c>
      <c r="Q28" s="37"/>
      <c r="R28" s="79" t="s">
        <v>1237</v>
      </c>
      <c r="S28" s="79"/>
    </row>
    <row r="29" spans="1:19" s="85" customFormat="1" ht="60" x14ac:dyDescent="0.25">
      <c r="A29" s="79" t="s">
        <v>115</v>
      </c>
      <c r="B29" s="265" t="s">
        <v>1198</v>
      </c>
      <c r="C29" s="79" t="s">
        <v>1199</v>
      </c>
      <c r="D29" s="79" t="s">
        <v>1200</v>
      </c>
      <c r="E29" s="80" t="s">
        <v>1190</v>
      </c>
      <c r="F29" s="79" t="s">
        <v>1274</v>
      </c>
      <c r="G29" s="79" t="s">
        <v>1275</v>
      </c>
      <c r="H29" s="79" t="s">
        <v>1280</v>
      </c>
      <c r="I29" s="79" t="s">
        <v>346</v>
      </c>
      <c r="J29" s="79" t="s">
        <v>1277</v>
      </c>
      <c r="K29" s="83">
        <v>2</v>
      </c>
      <c r="L29" s="3">
        <v>0.66</v>
      </c>
      <c r="M29" s="5">
        <f t="shared" si="0"/>
        <v>1.32E-2</v>
      </c>
      <c r="N29" s="84" t="s">
        <v>1278</v>
      </c>
      <c r="O29" s="83">
        <v>1</v>
      </c>
      <c r="P29" s="83">
        <v>1</v>
      </c>
      <c r="Q29" s="37"/>
      <c r="R29" s="79" t="s">
        <v>1237</v>
      </c>
      <c r="S29" s="79"/>
    </row>
    <row r="30" spans="1:19" ht="35.1" customHeight="1" x14ac:dyDescent="0.25">
      <c r="A30" s="86"/>
      <c r="B30" s="86"/>
      <c r="C30" s="86"/>
      <c r="D30" s="86"/>
      <c r="E30" s="86"/>
      <c r="F30" s="86"/>
      <c r="G30" s="86"/>
      <c r="H30" s="86"/>
      <c r="I30" s="86"/>
      <c r="J30" s="86"/>
      <c r="K30" s="41">
        <f>SUM(K11:K25)</f>
        <v>100</v>
      </c>
      <c r="L30" s="87"/>
      <c r="M30" s="6">
        <f>SUM(M11:M25)</f>
        <v>0.75150000000000006</v>
      </c>
      <c r="N30" s="86"/>
      <c r="O30" s="88"/>
      <c r="P30" s="88"/>
      <c r="Q30" s="88"/>
      <c r="R30" s="86"/>
      <c r="S30" s="86"/>
    </row>
  </sheetData>
  <sheetProtection formatColumns="0" formatRows="0" insertRows="0" deleteRows="0" sort="0" autoFilter="0"/>
  <mergeCells count="6">
    <mergeCell ref="C2:S2"/>
    <mergeCell ref="A4:S4"/>
    <mergeCell ref="A7:Q7"/>
    <mergeCell ref="A8:D8"/>
    <mergeCell ref="F8:M8"/>
    <mergeCell ref="N8:S8"/>
  </mergeCells>
  <conditionalFormatting sqref="Q11:Q29">
    <cfRule type="cellIs" dxfId="508" priority="16" operator="equal">
      <formula>"ALTO"</formula>
    </cfRule>
    <cfRule type="cellIs" dxfId="507" priority="17" operator="equal">
      <formula>"MEDIO"</formula>
    </cfRule>
    <cfRule type="cellIs" dxfId="506" priority="18" operator="equal">
      <formula>"BAJO"</formula>
    </cfRule>
  </conditionalFormatting>
  <conditionalFormatting sqref="O11:P29">
    <cfRule type="cellIs" dxfId="505" priority="13" operator="equal">
      <formula>3</formula>
    </cfRule>
    <cfRule type="cellIs" dxfId="504" priority="14" operator="equal">
      <formula>2</formula>
    </cfRule>
    <cfRule type="cellIs" dxfId="503" priority="15" operator="equal">
      <formula>1</formula>
    </cfRule>
  </conditionalFormatting>
  <conditionalFormatting sqref="L11:L29">
    <cfRule type="cellIs" dxfId="502" priority="9" operator="between">
      <formula>0.75</formula>
      <formula>1</formula>
    </cfRule>
    <cfRule type="cellIs" dxfId="501" priority="10" operator="between">
      <formula>0.5</formula>
      <formula>0.7499</formula>
    </cfRule>
    <cfRule type="cellIs" dxfId="500" priority="11" operator="between">
      <formula>0.25</formula>
      <formula>0.4999</formula>
    </cfRule>
    <cfRule type="cellIs" dxfId="499" priority="12" operator="between">
      <formula>0.01</formula>
      <formula>0.2499</formula>
    </cfRule>
  </conditionalFormatting>
  <conditionalFormatting sqref="M30">
    <cfRule type="cellIs" dxfId="498" priority="5" operator="between">
      <formula>0.75</formula>
      <formula>1</formula>
    </cfRule>
    <cfRule type="cellIs" dxfId="497" priority="6" operator="between">
      <formula>0.5</formula>
      <formula>0.7499</formula>
    </cfRule>
    <cfRule type="cellIs" dxfId="496" priority="7" operator="between">
      <formula>0.251</formula>
      <formula>0.4999</formula>
    </cfRule>
    <cfRule type="cellIs" dxfId="495" priority="8" operator="between">
      <formula>0</formula>
      <formula>0.25</formula>
    </cfRule>
  </conditionalFormatting>
  <conditionalFormatting sqref="L13:L16">
    <cfRule type="cellIs" dxfId="494" priority="2" stopIfTrue="1" operator="between">
      <formula>0.75</formula>
      <formula>1</formula>
    </cfRule>
    <cfRule type="cellIs" dxfId="493" priority="3" stopIfTrue="1" operator="between">
      <formula>0.5</formula>
      <formula>0.7499</formula>
    </cfRule>
    <cfRule type="cellIs" dxfId="492" priority="4" stopIfTrue="1" operator="between">
      <formula>0.25</formula>
      <formula>0.4999</formula>
    </cfRule>
  </conditionalFormatting>
  <conditionalFormatting sqref="L13:L16">
    <cfRule type="cellIs" dxfId="491" priority="1" stopIfTrue="1" operator="between">
      <formula>0</formula>
      <formula>0.24</formula>
    </cfRule>
  </conditionalFormatting>
  <dataValidations count="15">
    <dataValidation type="custom" showInputMessage="1" showErrorMessage="1" error="NO ESCRIBA NADA EN ESTA COLUMNA" sqref="Q11:Q29">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9">
      <formula1>EJES_ESTRATEGICOS</formula1>
    </dataValidation>
    <dataValidation type="whole" allowBlank="1" showInputMessage="1" showErrorMessage="1" error="Escala 1 al 3" promptTitle="Probabilidad" prompt="Es la medida de incertidumbre asociada a la ejecucion de una tarea o actividad determinada.  Donde 1 es dificultad baja, 2 media y 3 alta" sqref="O11:O29">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9">
      <formula1>1</formula1>
      <formula2>3</formula2>
    </dataValidation>
    <dataValidation allowBlank="1" showInputMessage="1" showErrorMessage="1" promptTitle="Fecha de Alcance o Logro" prompt="Es la fecha  de logro o ejecución de la actividad" sqref="I11:I29"/>
    <dataValidation allowBlank="1" showInputMessage="1" showErrorMessage="1" promptTitle="Riesgo" sqref="N11:N29"/>
    <dataValidation type="whole" allowBlank="1" showInputMessage="1" showErrorMessage="1" promptTitle="PESO" prompt="La distribucción del peso debe ser en base a una escala de 100. La sumatoria no debera exceder de 100" sqref="K11:K29">
      <formula1>1</formula1>
      <formula2>100</formula2>
    </dataValidation>
    <dataValidation allowBlank="1" showInputMessage="1" showErrorMessage="1" promptTitle="% Avance Real" prompt="El porcentaje del Avance Real de la tarea sera calculado en función al peso por el avance de la tarea divido entre 100" sqref="M11:M29"/>
    <dataValidation allowBlank="1" showInputMessage="1" showErrorMessage="1" promptTitle="% Avance de Tarea" prompt="Indicar en que porcentaje se ha ejecutado la tarea descrita." sqref="L11:L29"/>
    <dataValidation type="list" allowBlank="1" showErrorMessage="1" sqref="B11">
      <formula1>OBJETIVO_S__GENERAL_ES</formula1>
    </dataValidation>
    <dataValidation allowBlank="1" showInputMessage="1" showErrorMessage="1" promptTitle="Mitigación" prompt="Es el esfuerzo por reducir los riesgos inherentes a la ejecución de las actividades planificadas." sqref="R25:R29 R23 R11:R21"/>
    <dataValidation type="decimal" operator="equal" allowBlank="1" showInputMessage="1" showErrorMessage="1" sqref="M30">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25:J29 J11:J23"/>
    <dataValidation type="custom" operator="equal" allowBlank="1" showInputMessage="1" showErrorMessage="1" sqref="K30">
      <formula1>AND($K$11:$K$25&gt;=100)</formula1>
    </dataValidation>
  </dataValidations>
  <pageMargins left="0.42" right="0.28000000000000003" top="0.75" bottom="0.75" header="0.3" footer="0.3"/>
  <pageSetup paperSize="5" scale="45" orientation="landscape" verticalDpi="0" r:id="rId1"/>
  <drawing r:id="rId2"/>
  <legacyDrawing r:id="rId3"/>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Registro.xlsx]PDI - Actualizado'!#REF!</xm:f>
          </x14:formula1>
          <xm:sqref>B12:B25</xm:sqref>
        </x14:dataValidation>
        <x14:dataValidation type="list" allowBlank="1" showInputMessage="1" showErrorMessage="1">
          <x14:formula1>
            <xm:f>'D:\VICERRECTORIA PLANIFICACION ITLA\Planes Operativos ITLA\POA 2017\[POA 2017 - Registro.xlsx]PDI - Actualizado'!#REF!</xm:f>
          </x14:formula1>
          <xm:sqref>D11:D25</xm:sqref>
        </x14:dataValidation>
        <x14:dataValidation type="list" allowBlank="1" showErrorMessage="1" promptTitle="Ejes Estrategicos" prompt="1. So">
          <x14:formula1>
            <xm:f>'D:\VICERRECTORIA PLANIFICACION ITLA\Planes Operativos ITLA\POA 2017\[POA 2017 - Registro.xlsx]PDI - Actualizado'!#REF!</xm:f>
          </x14:formula1>
          <xm:sqref>C11:C25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view="pageBreakPreview" topLeftCell="G10" zoomScale="80" zoomScaleNormal="100" zoomScaleSheetLayoutView="80" workbookViewId="0">
      <selection activeCell="N27" sqref="N27"/>
    </sheetView>
  </sheetViews>
  <sheetFormatPr baseColWidth="10" defaultRowHeight="15" x14ac:dyDescent="0.25"/>
  <cols>
    <col min="1" max="1" width="28.5703125" style="75" customWidth="1"/>
    <col min="2" max="4" width="25.7109375" style="75" customWidth="1"/>
    <col min="5" max="5" width="23.140625" style="75" customWidth="1"/>
    <col min="6" max="8" width="30.5703125" style="75" customWidth="1"/>
    <col min="9" max="9" width="16.28515625" style="75" bestFit="1" customWidth="1"/>
    <col min="10" max="10" width="25.28515625" style="75" customWidth="1"/>
    <col min="11" max="11" width="8.42578125" style="89" customWidth="1"/>
    <col min="12" max="13" width="11.42578125" style="89"/>
    <col min="14" max="14" width="29" style="75" customWidth="1"/>
    <col min="15" max="15" width="13.7109375" style="89" customWidth="1"/>
    <col min="16" max="16" width="9.85546875" style="89" customWidth="1"/>
    <col min="17" max="17" width="11.42578125" style="89"/>
    <col min="18" max="18" width="29.28515625" style="75" customWidth="1"/>
    <col min="19" max="19" width="41.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88.5" customHeight="1" x14ac:dyDescent="0.25">
      <c r="A11" s="79" t="s">
        <v>498</v>
      </c>
      <c r="B11" s="79" t="s">
        <v>22</v>
      </c>
      <c r="C11" s="79" t="s">
        <v>32</v>
      </c>
      <c r="D11" s="79" t="s">
        <v>57</v>
      </c>
      <c r="E11" s="80" t="s">
        <v>1123</v>
      </c>
      <c r="F11" s="260" t="s">
        <v>1124</v>
      </c>
      <c r="G11" s="261" t="s">
        <v>501</v>
      </c>
      <c r="H11" s="262" t="s">
        <v>1125</v>
      </c>
      <c r="I11" s="81">
        <v>42826</v>
      </c>
      <c r="J11" s="261" t="s">
        <v>1126</v>
      </c>
      <c r="K11" s="83">
        <v>5</v>
      </c>
      <c r="L11" s="3">
        <v>1</v>
      </c>
      <c r="M11" s="5">
        <f t="shared" ref="M11:M21" si="0">(K11*(L11/100))</f>
        <v>0.05</v>
      </c>
      <c r="N11" s="84" t="s">
        <v>1127</v>
      </c>
      <c r="O11" s="83">
        <v>1</v>
      </c>
      <c r="P11" s="83">
        <v>2</v>
      </c>
      <c r="Q11" s="37" t="str">
        <f t="shared" ref="Q11:Q21" si="1">IF($O11*$P11&lt;=0,"",(IF($O11*$P11=9,"ALTO",IF($O11*$P11=6,"ALTO",IF($O11*$P11=4,"MEDIO",IF($O11*$P11=3,"MEDIO",IF($O11*$P11=2,"BAJO",IF($O11*$P11=1,"BAJO",0))))))))</f>
        <v>BAJO</v>
      </c>
      <c r="R11" s="79" t="s">
        <v>1128</v>
      </c>
      <c r="S11" s="79" t="s">
        <v>1129</v>
      </c>
    </row>
    <row r="12" spans="1:19" s="85" customFormat="1" ht="70.5" customHeight="1" x14ac:dyDescent="0.25">
      <c r="A12" s="79" t="s">
        <v>115</v>
      </c>
      <c r="B12" s="79" t="s">
        <v>23</v>
      </c>
      <c r="C12" s="79" t="s">
        <v>35</v>
      </c>
      <c r="D12" s="79" t="s">
        <v>62</v>
      </c>
      <c r="E12" s="80" t="s">
        <v>1123</v>
      </c>
      <c r="F12" s="79" t="s">
        <v>1130</v>
      </c>
      <c r="G12" s="79" t="s">
        <v>1131</v>
      </c>
      <c r="H12" s="79" t="s">
        <v>1132</v>
      </c>
      <c r="I12" s="81">
        <v>43070</v>
      </c>
      <c r="J12" s="79" t="s">
        <v>1133</v>
      </c>
      <c r="K12" s="83">
        <v>10</v>
      </c>
      <c r="L12" s="3">
        <v>0.3</v>
      </c>
      <c r="M12" s="5">
        <f t="shared" si="0"/>
        <v>0.03</v>
      </c>
      <c r="N12" s="84" t="s">
        <v>1134</v>
      </c>
      <c r="O12" s="83">
        <v>1</v>
      </c>
      <c r="P12" s="83">
        <v>2</v>
      </c>
      <c r="Q12" s="37" t="str">
        <f t="shared" si="1"/>
        <v>BAJO</v>
      </c>
      <c r="R12" s="79" t="s">
        <v>1135</v>
      </c>
      <c r="S12" s="79"/>
    </row>
    <row r="13" spans="1:19" s="85" customFormat="1" ht="72" customHeight="1" x14ac:dyDescent="0.25">
      <c r="A13" s="79" t="s">
        <v>115</v>
      </c>
      <c r="B13" s="79" t="s">
        <v>23</v>
      </c>
      <c r="C13" s="79" t="s">
        <v>37</v>
      </c>
      <c r="D13" s="79" t="s">
        <v>64</v>
      </c>
      <c r="E13" s="80" t="s">
        <v>1123</v>
      </c>
      <c r="F13" s="261" t="s">
        <v>1136</v>
      </c>
      <c r="G13" s="79" t="s">
        <v>1137</v>
      </c>
      <c r="H13" s="79" t="s">
        <v>1138</v>
      </c>
      <c r="I13" s="81">
        <v>42795</v>
      </c>
      <c r="J13" s="79" t="s">
        <v>1139</v>
      </c>
      <c r="K13" s="83">
        <v>10</v>
      </c>
      <c r="L13" s="3">
        <v>1</v>
      </c>
      <c r="M13" s="5">
        <f t="shared" si="0"/>
        <v>0.1</v>
      </c>
      <c r="N13" s="84" t="s">
        <v>1140</v>
      </c>
      <c r="O13" s="83">
        <v>2</v>
      </c>
      <c r="P13" s="83">
        <v>2</v>
      </c>
      <c r="Q13" s="37" t="str">
        <f t="shared" si="1"/>
        <v>MEDIO</v>
      </c>
      <c r="R13" s="79" t="s">
        <v>1141</v>
      </c>
      <c r="S13" s="79" t="s">
        <v>1142</v>
      </c>
    </row>
    <row r="14" spans="1:19" s="85" customFormat="1" ht="86.25" customHeight="1" x14ac:dyDescent="0.25">
      <c r="A14" s="79" t="s">
        <v>115</v>
      </c>
      <c r="B14" s="79" t="s">
        <v>23</v>
      </c>
      <c r="C14" s="79" t="s">
        <v>37</v>
      </c>
      <c r="D14" s="79" t="s">
        <v>65</v>
      </c>
      <c r="E14" s="80" t="s">
        <v>1123</v>
      </c>
      <c r="F14" s="79" t="s">
        <v>1143</v>
      </c>
      <c r="G14" s="79" t="s">
        <v>1144</v>
      </c>
      <c r="H14" s="79" t="s">
        <v>1145</v>
      </c>
      <c r="I14" s="81">
        <v>43070</v>
      </c>
      <c r="J14" s="79" t="s">
        <v>1146</v>
      </c>
      <c r="K14" s="83">
        <v>10</v>
      </c>
      <c r="L14" s="3">
        <v>0.5</v>
      </c>
      <c r="M14" s="5">
        <f t="shared" si="0"/>
        <v>0.05</v>
      </c>
      <c r="N14" s="84" t="s">
        <v>1147</v>
      </c>
      <c r="O14" s="83">
        <v>1</v>
      </c>
      <c r="P14" s="83">
        <v>1</v>
      </c>
      <c r="Q14" s="37" t="str">
        <f t="shared" si="1"/>
        <v>BAJO</v>
      </c>
      <c r="R14" s="79" t="s">
        <v>1148</v>
      </c>
      <c r="S14" s="79" t="s">
        <v>1149</v>
      </c>
    </row>
    <row r="15" spans="1:19" s="85" customFormat="1" ht="95.25" customHeight="1" x14ac:dyDescent="0.25">
      <c r="A15" s="79" t="s">
        <v>115</v>
      </c>
      <c r="B15" s="79" t="s">
        <v>23</v>
      </c>
      <c r="C15" s="79" t="s">
        <v>38</v>
      </c>
      <c r="D15" s="79" t="s">
        <v>66</v>
      </c>
      <c r="E15" s="80" t="s">
        <v>1123</v>
      </c>
      <c r="F15" s="79" t="s">
        <v>1150</v>
      </c>
      <c r="G15" s="79" t="s">
        <v>1151</v>
      </c>
      <c r="H15" s="79" t="s">
        <v>1152</v>
      </c>
      <c r="I15" s="81">
        <v>43070</v>
      </c>
      <c r="J15" s="79" t="s">
        <v>1153</v>
      </c>
      <c r="K15" s="83">
        <v>10</v>
      </c>
      <c r="L15" s="3">
        <v>0</v>
      </c>
      <c r="M15" s="5">
        <f t="shared" si="0"/>
        <v>0</v>
      </c>
      <c r="N15" s="84" t="s">
        <v>1154</v>
      </c>
      <c r="O15" s="83">
        <v>3</v>
      </c>
      <c r="P15" s="83">
        <v>2</v>
      </c>
      <c r="Q15" s="37" t="str">
        <f t="shared" si="1"/>
        <v>ALTO</v>
      </c>
      <c r="R15" s="79" t="s">
        <v>1155</v>
      </c>
      <c r="S15" s="79"/>
    </row>
    <row r="16" spans="1:19" s="85" customFormat="1" ht="66.75" customHeight="1" x14ac:dyDescent="0.25">
      <c r="A16" s="79" t="s">
        <v>115</v>
      </c>
      <c r="B16" s="79" t="s">
        <v>24</v>
      </c>
      <c r="C16" s="79" t="s">
        <v>40</v>
      </c>
      <c r="D16" s="79" t="s">
        <v>72</v>
      </c>
      <c r="E16" s="80" t="s">
        <v>1123</v>
      </c>
      <c r="F16" s="79" t="s">
        <v>1156</v>
      </c>
      <c r="G16" s="162" t="s">
        <v>1157</v>
      </c>
      <c r="H16" s="79" t="s">
        <v>1158</v>
      </c>
      <c r="I16" s="81">
        <v>43070</v>
      </c>
      <c r="J16" s="79" t="s">
        <v>1159</v>
      </c>
      <c r="K16" s="83">
        <v>10</v>
      </c>
      <c r="L16" s="3">
        <v>1</v>
      </c>
      <c r="M16" s="5">
        <f t="shared" si="0"/>
        <v>0.1</v>
      </c>
      <c r="N16" s="84" t="s">
        <v>1160</v>
      </c>
      <c r="O16" s="83">
        <v>2</v>
      </c>
      <c r="P16" s="83">
        <v>2</v>
      </c>
      <c r="Q16" s="37" t="str">
        <f t="shared" si="1"/>
        <v>MEDIO</v>
      </c>
      <c r="R16" s="79" t="s">
        <v>1161</v>
      </c>
      <c r="S16" s="79" t="s">
        <v>1162</v>
      </c>
    </row>
    <row r="17" spans="1:19" s="85" customFormat="1" ht="105" x14ac:dyDescent="0.25">
      <c r="A17" s="79" t="s">
        <v>91</v>
      </c>
      <c r="B17" s="79" t="s">
        <v>26</v>
      </c>
      <c r="C17" s="79" t="s">
        <v>45</v>
      </c>
      <c r="D17" s="79" t="s">
        <v>80</v>
      </c>
      <c r="E17" s="80" t="s">
        <v>1123</v>
      </c>
      <c r="F17" s="79" t="s">
        <v>1163</v>
      </c>
      <c r="G17" s="79" t="s">
        <v>1164</v>
      </c>
      <c r="H17" s="79" t="s">
        <v>1165</v>
      </c>
      <c r="I17" s="81">
        <v>43070</v>
      </c>
      <c r="J17" s="79" t="s">
        <v>1166</v>
      </c>
      <c r="K17" s="83">
        <v>10</v>
      </c>
      <c r="L17" s="3">
        <v>0.4</v>
      </c>
      <c r="M17" s="5">
        <f t="shared" si="0"/>
        <v>0.04</v>
      </c>
      <c r="N17" s="84" t="s">
        <v>1154</v>
      </c>
      <c r="O17" s="83">
        <v>3</v>
      </c>
      <c r="P17" s="83">
        <v>2</v>
      </c>
      <c r="Q17" s="37" t="str">
        <f t="shared" si="1"/>
        <v>ALTO</v>
      </c>
      <c r="R17" s="79" t="s">
        <v>1167</v>
      </c>
      <c r="S17" s="79"/>
    </row>
    <row r="18" spans="1:19" s="85" customFormat="1" ht="45" customHeight="1" x14ac:dyDescent="0.25">
      <c r="A18" s="79" t="s">
        <v>91</v>
      </c>
      <c r="B18" s="79" t="s">
        <v>26</v>
      </c>
      <c r="C18" s="79" t="s">
        <v>45</v>
      </c>
      <c r="D18" s="79" t="s">
        <v>81</v>
      </c>
      <c r="E18" s="80" t="s">
        <v>1123</v>
      </c>
      <c r="F18" s="79" t="s">
        <v>1168</v>
      </c>
      <c r="G18" s="79" t="s">
        <v>1169</v>
      </c>
      <c r="H18" s="79" t="s">
        <v>1170</v>
      </c>
      <c r="I18" s="81">
        <v>42795</v>
      </c>
      <c r="J18" s="79" t="s">
        <v>1171</v>
      </c>
      <c r="K18" s="83">
        <v>5</v>
      </c>
      <c r="L18" s="3">
        <v>1</v>
      </c>
      <c r="M18" s="5">
        <f t="shared" si="0"/>
        <v>0.05</v>
      </c>
      <c r="N18" s="84" t="s">
        <v>1127</v>
      </c>
      <c r="O18" s="83">
        <v>1</v>
      </c>
      <c r="P18" s="83">
        <v>1</v>
      </c>
      <c r="Q18" s="37" t="str">
        <f t="shared" si="1"/>
        <v>BAJO</v>
      </c>
      <c r="R18" s="79" t="s">
        <v>1128</v>
      </c>
      <c r="S18" s="79" t="s">
        <v>1172</v>
      </c>
    </row>
    <row r="19" spans="1:19" s="85" customFormat="1" ht="60" x14ac:dyDescent="0.25">
      <c r="A19" s="79" t="s">
        <v>264</v>
      </c>
      <c r="B19" s="79" t="s">
        <v>27</v>
      </c>
      <c r="C19" s="79" t="s">
        <v>47</v>
      </c>
      <c r="D19" s="79" t="s">
        <v>84</v>
      </c>
      <c r="E19" s="80" t="s">
        <v>1123</v>
      </c>
      <c r="F19" s="263" t="s">
        <v>1173</v>
      </c>
      <c r="G19" s="162" t="s">
        <v>1174</v>
      </c>
      <c r="H19" s="219" t="s">
        <v>480</v>
      </c>
      <c r="I19" s="81">
        <v>43070</v>
      </c>
      <c r="J19" s="79" t="s">
        <v>1175</v>
      </c>
      <c r="K19" s="83">
        <v>10</v>
      </c>
      <c r="L19" s="3">
        <v>1</v>
      </c>
      <c r="M19" s="5">
        <f t="shared" si="0"/>
        <v>0.1</v>
      </c>
      <c r="N19" s="84" t="s">
        <v>1176</v>
      </c>
      <c r="O19" s="83">
        <v>1</v>
      </c>
      <c r="P19" s="83">
        <v>2</v>
      </c>
      <c r="Q19" s="37" t="str">
        <f t="shared" si="1"/>
        <v>BAJO</v>
      </c>
      <c r="R19" s="79" t="s">
        <v>1128</v>
      </c>
      <c r="S19" s="79" t="s">
        <v>1177</v>
      </c>
    </row>
    <row r="20" spans="1:19" s="85" customFormat="1" ht="93" customHeight="1" x14ac:dyDescent="0.25">
      <c r="A20" s="79" t="s">
        <v>264</v>
      </c>
      <c r="B20" s="79" t="s">
        <v>28</v>
      </c>
      <c r="C20" s="79" t="s">
        <v>51</v>
      </c>
      <c r="D20" s="79" t="s">
        <v>88</v>
      </c>
      <c r="E20" s="80" t="s">
        <v>1123</v>
      </c>
      <c r="F20" s="263" t="s">
        <v>602</v>
      </c>
      <c r="G20" s="162" t="s">
        <v>1178</v>
      </c>
      <c r="H20" s="79" t="s">
        <v>1179</v>
      </c>
      <c r="I20" s="81">
        <v>43070</v>
      </c>
      <c r="J20" s="79" t="s">
        <v>1180</v>
      </c>
      <c r="K20" s="83">
        <v>10</v>
      </c>
      <c r="L20" s="3">
        <v>1</v>
      </c>
      <c r="M20" s="5">
        <f t="shared" si="0"/>
        <v>0.1</v>
      </c>
      <c r="N20" s="84" t="s">
        <v>1181</v>
      </c>
      <c r="O20" s="83">
        <v>1</v>
      </c>
      <c r="P20" s="83">
        <v>2</v>
      </c>
      <c r="Q20" s="37" t="str">
        <f t="shared" si="1"/>
        <v>BAJO</v>
      </c>
      <c r="R20" s="79" t="s">
        <v>1182</v>
      </c>
      <c r="S20" s="79" t="s">
        <v>1183</v>
      </c>
    </row>
    <row r="21" spans="1:19" s="85" customFormat="1" ht="62.25" customHeight="1" x14ac:dyDescent="0.25">
      <c r="A21" s="79" t="s">
        <v>498</v>
      </c>
      <c r="B21" s="79" t="s">
        <v>22</v>
      </c>
      <c r="C21" s="79" t="s">
        <v>32</v>
      </c>
      <c r="D21" s="79" t="s">
        <v>56</v>
      </c>
      <c r="E21" s="80" t="s">
        <v>1123</v>
      </c>
      <c r="F21" s="162" t="s">
        <v>1184</v>
      </c>
      <c r="G21" s="261" t="s">
        <v>1185</v>
      </c>
      <c r="H21" s="79" t="s">
        <v>1186</v>
      </c>
      <c r="I21" s="81">
        <v>43070</v>
      </c>
      <c r="J21" s="162" t="s">
        <v>1187</v>
      </c>
      <c r="K21" s="83">
        <v>10</v>
      </c>
      <c r="L21" s="3">
        <v>0</v>
      </c>
      <c r="M21" s="5">
        <f t="shared" si="0"/>
        <v>0</v>
      </c>
      <c r="N21" s="84" t="s">
        <v>1188</v>
      </c>
      <c r="O21" s="83">
        <v>1</v>
      </c>
      <c r="P21" s="83">
        <v>1</v>
      </c>
      <c r="Q21" s="37" t="str">
        <f t="shared" si="1"/>
        <v>BAJO</v>
      </c>
      <c r="R21" s="79" t="s">
        <v>1189</v>
      </c>
      <c r="S21" s="79"/>
    </row>
    <row r="22" spans="1:19" ht="35.1" customHeight="1" x14ac:dyDescent="0.25">
      <c r="A22" s="86"/>
      <c r="B22" s="86"/>
      <c r="C22" s="86"/>
      <c r="D22" s="86"/>
      <c r="E22" s="86"/>
      <c r="F22" s="86"/>
      <c r="G22" s="86"/>
      <c r="H22" s="86"/>
      <c r="I22" s="86"/>
      <c r="J22" s="86"/>
      <c r="K22" s="41">
        <f>SUM(K11:K21)</f>
        <v>100</v>
      </c>
      <c r="L22" s="87"/>
      <c r="M22" s="6">
        <f>SUM(M11:M21)</f>
        <v>0.61999999999999988</v>
      </c>
      <c r="N22" s="86"/>
      <c r="O22" s="88"/>
      <c r="P22" s="88"/>
      <c r="Q22" s="88"/>
      <c r="R22" s="86"/>
      <c r="S22" s="86"/>
    </row>
  </sheetData>
  <sheetProtection formatColumns="0" formatRows="0" insertRows="0" deleteRows="0" sort="0" autoFilter="0"/>
  <mergeCells count="6">
    <mergeCell ref="C2:S2"/>
    <mergeCell ref="A4:S4"/>
    <mergeCell ref="A7:Q7"/>
    <mergeCell ref="A8:D8"/>
    <mergeCell ref="F8:M8"/>
    <mergeCell ref="N8:S8"/>
  </mergeCells>
  <conditionalFormatting sqref="Q11:Q21">
    <cfRule type="cellIs" dxfId="490" priority="12" operator="equal">
      <formula>"ALTO"</formula>
    </cfRule>
    <cfRule type="cellIs" dxfId="489" priority="13" operator="equal">
      <formula>"MEDIO"</formula>
    </cfRule>
    <cfRule type="cellIs" dxfId="488" priority="14" operator="equal">
      <formula>"BAJO"</formula>
    </cfRule>
  </conditionalFormatting>
  <conditionalFormatting sqref="O11:P21">
    <cfRule type="cellIs" dxfId="487" priority="9" operator="equal">
      <formula>3</formula>
    </cfRule>
    <cfRule type="cellIs" dxfId="486" priority="10" operator="equal">
      <formula>2</formula>
    </cfRule>
    <cfRule type="cellIs" dxfId="485" priority="11" operator="equal">
      <formula>1</formula>
    </cfRule>
  </conditionalFormatting>
  <conditionalFormatting sqref="L11:L21">
    <cfRule type="cellIs" dxfId="484" priority="5" operator="between">
      <formula>0.75</formula>
      <formula>1</formula>
    </cfRule>
    <cfRule type="cellIs" dxfId="483" priority="6" operator="between">
      <formula>0.5</formula>
      <formula>0.7499</formula>
    </cfRule>
    <cfRule type="cellIs" dxfId="482" priority="7" operator="between">
      <formula>0.25</formula>
      <formula>0.4999</formula>
    </cfRule>
    <cfRule type="cellIs" dxfId="481" priority="8" operator="between">
      <formula>0.01</formula>
      <formula>0.2499</formula>
    </cfRule>
  </conditionalFormatting>
  <conditionalFormatting sqref="M22">
    <cfRule type="cellIs" dxfId="480" priority="1" operator="between">
      <formula>0.75</formula>
      <formula>1</formula>
    </cfRule>
    <cfRule type="cellIs" dxfId="479" priority="2" operator="between">
      <formula>0.5</formula>
      <formula>0.7499</formula>
    </cfRule>
    <cfRule type="cellIs" dxfId="478" priority="3" operator="between">
      <formula>0.251</formula>
      <formula>0.4999</formula>
    </cfRule>
    <cfRule type="cellIs" dxfId="477" priority="4" operator="between">
      <formula>0</formula>
      <formula>0.25</formula>
    </cfRule>
  </conditionalFormatting>
  <dataValidations count="15">
    <dataValidation type="custom" showInputMessage="1" showErrorMessage="1" error="NO ESCRIBA NADA EN ESTA COLUMNA" sqref="Q11:Q21">
      <formula1>IF($O11*$P11&lt;=0,"",(IF($O11*$P11=9,"ALTO",IF($O11*$P11=6,"ALTO",IF($O11*$P11=4,"MEDIO",IF($O11*$P11=3,"MEDIO",IF($O11*$P11=2,"BAJO",IF($O11*$P11=1,"BAJO",0))))))))</formula1>
    </dataValidation>
    <dataValidation type="list" allowBlank="1" showErrorMessage="1" sqref="B11">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1">
      <formula1>EJES_ESTRATEGICOS</formula1>
    </dataValidation>
    <dataValidation allowBlank="1" showInputMessage="1" showErrorMessage="1" promptTitle="Mitigación" prompt="Es el esfuerzo por reducir los riesgos inherentes a la ejecución de las actividades planificadas." sqref="R11:R21"/>
    <dataValidation type="whole" allowBlank="1" showInputMessage="1" showErrorMessage="1" error="Escala 1 al 3" promptTitle="Probabilidad" prompt="Es la medida de incertidumbre asociada a la ejecucion de una tarea o actividad determinada.  Donde 1 es dificultad baja, 2 media y 3 alta" sqref="O11:O21">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1">
      <formula1>1</formula1>
      <formula2>3</formula2>
    </dataValidation>
    <dataValidation type="decimal" operator="equal" allowBlank="1" showInputMessage="1" showErrorMessage="1" sqref="M22">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2:J21"/>
    <dataValidation allowBlank="1" showInputMessage="1" showErrorMessage="1" promptTitle="Fecha de Alcance o Logro" prompt="Es la fecha  de logro o ejecución de la actividad" sqref="I11:I21"/>
    <dataValidation allowBlank="1" showInputMessage="1" showErrorMessage="1" promptTitle="Riesgo" sqref="N11:N21"/>
    <dataValidation type="whole" allowBlank="1" showInputMessage="1" showErrorMessage="1" promptTitle="PESO" prompt="La distribucción del peso debe ser en base a una escala de 100. La sumatoria no debera exceder de 100" sqref="K11:K21">
      <formula1>1</formula1>
      <formula2>100</formula2>
    </dataValidation>
    <dataValidation allowBlank="1" showInputMessage="1" showErrorMessage="1" promptTitle="% Avance Real" prompt="El porcentaje del Avance Real de la tarea sera calculado en función al peso por el avance de la tarea divido entre 100" sqref="M11:M21"/>
    <dataValidation allowBlank="1" showInputMessage="1" showErrorMessage="1" promptTitle="% Avance de Tarea" prompt="Indicar en que porcentaje se ha ejecutado la tarea descrita." sqref="L11:L21"/>
    <dataValidation type="custom" operator="equal" allowBlank="1" showInputMessage="1" showErrorMessage="1" sqref="K22">
      <formula1>AND($K$11:$K$21&gt;=100)</formula1>
    </dataValidation>
  </dataValidations>
  <pageMargins left="0.42" right="0.28000000000000003" top="0.75" bottom="0.75" header="0.3" footer="0.3"/>
  <pageSetup paperSize="5" scale="39"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Regional Santiago v2.xlsx]PDI - Actualizado'!#REF!</xm:f>
          </x14:formula1>
          <xm:sqref>B12:B21</xm:sqref>
        </x14:dataValidation>
        <x14:dataValidation type="list" allowBlank="1" showInputMessage="1" showErrorMessage="1">
          <x14:formula1>
            <xm:f>'D:\VICERRECTORIA PLANIFICACION ITLA\Planes Operativos ITLA\POA 2017\[POA 2017 - Regional Santiago v2.xlsx]PDI - Actualizado'!#REF!</xm:f>
          </x14:formula1>
          <xm:sqref>D11:D21</xm:sqref>
        </x14:dataValidation>
        <x14:dataValidation type="list" allowBlank="1" showErrorMessage="1" promptTitle="Ejes Estrategicos" prompt="1. So">
          <x14:formula1>
            <xm:f>'D:\VICERRECTORIA PLANIFICACION ITLA\Planes Operativos ITLA\POA 2017\[POA 2017 - Regional Santiago v2.xlsx]PDI - Actualizado'!#REF!</xm:f>
          </x14:formula1>
          <xm:sqref>C11:C21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view="pageBreakPreview" topLeftCell="G9" zoomScaleNormal="100" zoomScaleSheetLayoutView="100" workbookViewId="0">
      <selection activeCell="O11" sqref="O11"/>
    </sheetView>
  </sheetViews>
  <sheetFormatPr baseColWidth="10" defaultRowHeight="15" x14ac:dyDescent="0.25"/>
  <cols>
    <col min="1" max="1" width="17.42578125" style="75" customWidth="1"/>
    <col min="2" max="2" width="22.5703125" style="75" customWidth="1"/>
    <col min="3" max="3" width="23.7109375" style="75" customWidth="1"/>
    <col min="4" max="4" width="26.28515625" style="75" customWidth="1"/>
    <col min="5" max="5" width="14.28515625" style="75" customWidth="1"/>
    <col min="6" max="6" width="30.5703125" style="75" customWidth="1"/>
    <col min="7" max="7" width="23.5703125" style="75" customWidth="1"/>
    <col min="8" max="8" width="30.85546875" style="75" customWidth="1"/>
    <col min="9" max="9" width="11.140625" style="75" customWidth="1"/>
    <col min="10" max="10" width="22.140625" style="75" customWidth="1"/>
    <col min="11" max="11" width="8.42578125" style="89" customWidth="1"/>
    <col min="12" max="12" width="12.85546875" style="89" customWidth="1"/>
    <col min="13" max="13" width="11.42578125" style="89"/>
    <col min="14" max="14" width="29" style="75" customWidth="1"/>
    <col min="15" max="15" width="13.7109375" style="89" customWidth="1"/>
    <col min="16" max="16" width="9.140625" style="89" customWidth="1"/>
    <col min="17" max="17" width="11.42578125" style="89"/>
    <col min="18" max="18" width="19" style="75" customWidth="1"/>
    <col min="19" max="19" width="41.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7"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72" customHeight="1" x14ac:dyDescent="0.25">
      <c r="A11" s="79" t="s">
        <v>264</v>
      </c>
      <c r="B11" s="79" t="s">
        <v>28</v>
      </c>
      <c r="C11" s="79" t="s">
        <v>52</v>
      </c>
      <c r="D11" s="79" t="s">
        <v>103</v>
      </c>
      <c r="E11" s="80" t="s">
        <v>1105</v>
      </c>
      <c r="F11" s="257" t="s">
        <v>1106</v>
      </c>
      <c r="G11" s="79" t="s">
        <v>1107</v>
      </c>
      <c r="H11" s="257" t="s">
        <v>1108</v>
      </c>
      <c r="I11" s="258" t="s">
        <v>421</v>
      </c>
      <c r="J11" s="79" t="s">
        <v>1109</v>
      </c>
      <c r="K11" s="83">
        <v>50</v>
      </c>
      <c r="L11" s="3">
        <v>0.6</v>
      </c>
      <c r="M11" s="5">
        <f t="shared" ref="M11:M25" si="0">(K11*(L11/100))</f>
        <v>0.3</v>
      </c>
      <c r="N11" s="259" t="s">
        <v>1110</v>
      </c>
      <c r="O11" s="83">
        <v>2</v>
      </c>
      <c r="P11" s="83">
        <v>2</v>
      </c>
      <c r="Q11" s="37" t="str">
        <f t="shared" ref="Q11:Q25" si="1">IF($O11*$P11&lt;=0,"",(IF($O11*$P11=9,"ALTO",IF($O11*$P11=6,"ALTO",IF($O11*$P11=4,"MEDIO",IF($O11*$P11=3,"MEDIO",IF($O11*$P11=2,"BAJO",IF($O11*$P11=1,"BAJO",0))))))))</f>
        <v>MEDIO</v>
      </c>
      <c r="R11" s="257" t="s">
        <v>1111</v>
      </c>
      <c r="S11" s="79"/>
    </row>
    <row r="12" spans="1:19" s="85" customFormat="1" ht="75" x14ac:dyDescent="0.25">
      <c r="A12" s="79" t="s">
        <v>264</v>
      </c>
      <c r="B12" s="79" t="s">
        <v>28</v>
      </c>
      <c r="C12" s="79" t="s">
        <v>52</v>
      </c>
      <c r="D12" s="79" t="s">
        <v>103</v>
      </c>
      <c r="E12" s="80" t="s">
        <v>1105</v>
      </c>
      <c r="F12" s="257" t="s">
        <v>1112</v>
      </c>
      <c r="G12" s="79" t="s">
        <v>1113</v>
      </c>
      <c r="H12" s="257" t="s">
        <v>1114</v>
      </c>
      <c r="I12" s="258" t="s">
        <v>421</v>
      </c>
      <c r="J12" s="79" t="s">
        <v>1115</v>
      </c>
      <c r="K12" s="83">
        <v>25</v>
      </c>
      <c r="L12" s="3">
        <v>0.6</v>
      </c>
      <c r="M12" s="5">
        <f t="shared" si="0"/>
        <v>0.15</v>
      </c>
      <c r="N12" s="259" t="s">
        <v>1110</v>
      </c>
      <c r="O12" s="83">
        <v>2</v>
      </c>
      <c r="P12" s="83">
        <v>2</v>
      </c>
      <c r="Q12" s="37" t="str">
        <f t="shared" si="1"/>
        <v>MEDIO</v>
      </c>
      <c r="R12" s="257" t="s">
        <v>1116</v>
      </c>
      <c r="S12" s="79"/>
    </row>
    <row r="13" spans="1:19" s="85" customFormat="1" ht="68.25" customHeight="1" x14ac:dyDescent="0.25">
      <c r="A13" s="79" t="s">
        <v>264</v>
      </c>
      <c r="B13" s="79" t="s">
        <v>28</v>
      </c>
      <c r="C13" s="79" t="s">
        <v>52</v>
      </c>
      <c r="D13" s="79" t="s">
        <v>103</v>
      </c>
      <c r="E13" s="80" t="s">
        <v>1105</v>
      </c>
      <c r="F13" s="79" t="s">
        <v>1117</v>
      </c>
      <c r="G13" s="79" t="s">
        <v>1118</v>
      </c>
      <c r="H13" s="79" t="s">
        <v>1119</v>
      </c>
      <c r="I13" s="258" t="s">
        <v>421</v>
      </c>
      <c r="J13" s="79" t="s">
        <v>1120</v>
      </c>
      <c r="K13" s="83">
        <v>25</v>
      </c>
      <c r="L13" s="3">
        <v>0.6</v>
      </c>
      <c r="M13" s="5">
        <f t="shared" si="0"/>
        <v>0.15</v>
      </c>
      <c r="N13" s="84" t="s">
        <v>1121</v>
      </c>
      <c r="O13" s="83">
        <v>2</v>
      </c>
      <c r="P13" s="83">
        <v>2</v>
      </c>
      <c r="Q13" s="37" t="str">
        <f t="shared" si="1"/>
        <v>MEDIO</v>
      </c>
      <c r="R13" s="79" t="s">
        <v>1122</v>
      </c>
      <c r="S13" s="79"/>
    </row>
    <row r="14" spans="1:19" s="85" customFormat="1" ht="45" customHeight="1" x14ac:dyDescent="0.25">
      <c r="A14" s="79"/>
      <c r="B14" s="79"/>
      <c r="C14" s="79"/>
      <c r="D14" s="79"/>
      <c r="E14" s="80"/>
      <c r="F14" s="79"/>
      <c r="G14" s="79"/>
      <c r="H14" s="79"/>
      <c r="I14" s="79"/>
      <c r="J14" s="79"/>
      <c r="K14" s="83"/>
      <c r="L14" s="3"/>
      <c r="M14" s="5">
        <f t="shared" si="0"/>
        <v>0</v>
      </c>
      <c r="N14" s="84"/>
      <c r="O14" s="83"/>
      <c r="P14" s="83"/>
      <c r="Q14" s="37" t="str">
        <f t="shared" si="1"/>
        <v/>
      </c>
      <c r="R14" s="79"/>
      <c r="S14" s="79"/>
    </row>
    <row r="15" spans="1:19" s="85" customFormat="1" ht="45" customHeight="1" x14ac:dyDescent="0.25">
      <c r="A15" s="79"/>
      <c r="B15" s="79"/>
      <c r="C15" s="79"/>
      <c r="D15" s="79"/>
      <c r="E15" s="80"/>
      <c r="F15" s="79"/>
      <c r="G15" s="79"/>
      <c r="H15" s="79"/>
      <c r="I15" s="79"/>
      <c r="J15" s="79"/>
      <c r="K15" s="83"/>
      <c r="L15" s="3"/>
      <c r="M15" s="5">
        <f t="shared" si="0"/>
        <v>0</v>
      </c>
      <c r="N15" s="84"/>
      <c r="O15" s="83"/>
      <c r="P15" s="83"/>
      <c r="Q15" s="37" t="str">
        <f t="shared" si="1"/>
        <v/>
      </c>
      <c r="R15" s="79"/>
      <c r="S15" s="79"/>
    </row>
    <row r="16" spans="1:19" s="85" customFormat="1" ht="45" customHeight="1" x14ac:dyDescent="0.25">
      <c r="A16" s="79"/>
      <c r="B16" s="79"/>
      <c r="C16" s="79"/>
      <c r="D16" s="79"/>
      <c r="E16" s="80"/>
      <c r="F16" s="79"/>
      <c r="G16" s="79"/>
      <c r="H16" s="79"/>
      <c r="I16" s="79"/>
      <c r="J16" s="79"/>
      <c r="K16" s="83"/>
      <c r="L16" s="3"/>
      <c r="M16" s="5">
        <f t="shared" si="0"/>
        <v>0</v>
      </c>
      <c r="N16" s="84"/>
      <c r="O16" s="83"/>
      <c r="P16" s="83"/>
      <c r="Q16" s="37" t="str">
        <f t="shared" si="1"/>
        <v/>
      </c>
      <c r="R16" s="79"/>
      <c r="S16" s="79"/>
    </row>
    <row r="17" spans="1:19" s="85" customFormat="1" ht="45" customHeight="1" x14ac:dyDescent="0.25">
      <c r="A17" s="79"/>
      <c r="B17" s="79"/>
      <c r="C17" s="79"/>
      <c r="D17" s="79"/>
      <c r="E17" s="80"/>
      <c r="F17" s="79"/>
      <c r="G17" s="79"/>
      <c r="H17" s="79"/>
      <c r="I17" s="79"/>
      <c r="J17" s="79"/>
      <c r="K17" s="83"/>
      <c r="L17" s="3"/>
      <c r="M17" s="5">
        <f t="shared" si="0"/>
        <v>0</v>
      </c>
      <c r="N17" s="84"/>
      <c r="O17" s="83"/>
      <c r="P17" s="83"/>
      <c r="Q17" s="37" t="str">
        <f t="shared" si="1"/>
        <v/>
      </c>
      <c r="R17" s="79"/>
      <c r="S17" s="79"/>
    </row>
    <row r="18" spans="1:19" s="85" customFormat="1" ht="45" customHeight="1" x14ac:dyDescent="0.25">
      <c r="A18" s="79"/>
      <c r="B18" s="79"/>
      <c r="C18" s="79"/>
      <c r="D18" s="79"/>
      <c r="E18" s="80"/>
      <c r="F18" s="79"/>
      <c r="G18" s="79"/>
      <c r="H18" s="79"/>
      <c r="I18" s="79"/>
      <c r="J18" s="79"/>
      <c r="K18" s="83"/>
      <c r="L18" s="3"/>
      <c r="M18" s="5">
        <f t="shared" si="0"/>
        <v>0</v>
      </c>
      <c r="N18" s="84"/>
      <c r="O18" s="83"/>
      <c r="P18" s="83"/>
      <c r="Q18" s="37" t="str">
        <f t="shared" si="1"/>
        <v/>
      </c>
      <c r="R18" s="79"/>
      <c r="S18" s="79"/>
    </row>
    <row r="19" spans="1:19" s="85" customFormat="1" ht="45" customHeight="1" x14ac:dyDescent="0.25">
      <c r="A19" s="79"/>
      <c r="B19" s="79"/>
      <c r="C19" s="79"/>
      <c r="D19" s="79"/>
      <c r="E19" s="80"/>
      <c r="F19" s="79"/>
      <c r="G19" s="79"/>
      <c r="H19" s="79"/>
      <c r="I19" s="79"/>
      <c r="J19" s="79"/>
      <c r="K19" s="83"/>
      <c r="L19" s="3"/>
      <c r="M19" s="5">
        <f t="shared" si="0"/>
        <v>0</v>
      </c>
      <c r="N19" s="84"/>
      <c r="O19" s="83"/>
      <c r="P19" s="83"/>
      <c r="Q19" s="37" t="str">
        <f t="shared" si="1"/>
        <v/>
      </c>
      <c r="R19" s="79"/>
      <c r="S19" s="79"/>
    </row>
    <row r="20" spans="1:19" s="85" customFormat="1" ht="45" customHeight="1" x14ac:dyDescent="0.25">
      <c r="A20" s="79"/>
      <c r="B20" s="79"/>
      <c r="C20" s="79"/>
      <c r="D20" s="79"/>
      <c r="E20" s="80"/>
      <c r="F20" s="79"/>
      <c r="G20" s="79"/>
      <c r="H20" s="79"/>
      <c r="I20" s="79"/>
      <c r="J20" s="79"/>
      <c r="K20" s="83"/>
      <c r="L20" s="3"/>
      <c r="M20" s="5">
        <f t="shared" si="0"/>
        <v>0</v>
      </c>
      <c r="N20" s="84"/>
      <c r="O20" s="83"/>
      <c r="P20" s="83"/>
      <c r="Q20" s="37" t="str">
        <f t="shared" si="1"/>
        <v/>
      </c>
      <c r="R20" s="79"/>
      <c r="S20" s="79"/>
    </row>
    <row r="21" spans="1:19" s="85" customFormat="1" ht="45" customHeight="1" x14ac:dyDescent="0.25">
      <c r="A21" s="79"/>
      <c r="B21" s="79"/>
      <c r="C21" s="79"/>
      <c r="D21" s="79"/>
      <c r="E21" s="80"/>
      <c r="F21" s="79"/>
      <c r="G21" s="79"/>
      <c r="H21" s="79"/>
      <c r="I21" s="79"/>
      <c r="J21" s="79"/>
      <c r="K21" s="83"/>
      <c r="L21" s="3"/>
      <c r="M21" s="5">
        <f t="shared" si="0"/>
        <v>0</v>
      </c>
      <c r="N21" s="84"/>
      <c r="O21" s="83"/>
      <c r="P21" s="83"/>
      <c r="Q21" s="37" t="str">
        <f t="shared" si="1"/>
        <v/>
      </c>
      <c r="R21" s="79"/>
      <c r="S21" s="79"/>
    </row>
    <row r="22" spans="1:19" s="85" customFormat="1" ht="45" customHeight="1" x14ac:dyDescent="0.25">
      <c r="A22" s="79"/>
      <c r="B22" s="79"/>
      <c r="C22" s="79"/>
      <c r="D22" s="79"/>
      <c r="E22" s="80"/>
      <c r="F22" s="79"/>
      <c r="G22" s="79"/>
      <c r="H22" s="79"/>
      <c r="I22" s="79"/>
      <c r="J22" s="79"/>
      <c r="K22" s="83"/>
      <c r="L22" s="3"/>
      <c r="M22" s="5">
        <f t="shared" si="0"/>
        <v>0</v>
      </c>
      <c r="N22" s="84"/>
      <c r="O22" s="83"/>
      <c r="P22" s="83"/>
      <c r="Q22" s="37" t="str">
        <f t="shared" si="1"/>
        <v/>
      </c>
      <c r="R22" s="79"/>
      <c r="S22" s="79"/>
    </row>
    <row r="23" spans="1:19" s="85" customFormat="1" ht="45" customHeight="1" x14ac:dyDescent="0.25">
      <c r="A23" s="79"/>
      <c r="B23" s="79"/>
      <c r="C23" s="79"/>
      <c r="D23" s="79"/>
      <c r="E23" s="80"/>
      <c r="F23" s="79"/>
      <c r="G23" s="79"/>
      <c r="H23" s="79"/>
      <c r="I23" s="79"/>
      <c r="J23" s="79"/>
      <c r="K23" s="83"/>
      <c r="L23" s="3"/>
      <c r="M23" s="5">
        <f t="shared" si="0"/>
        <v>0</v>
      </c>
      <c r="N23" s="84"/>
      <c r="O23" s="83"/>
      <c r="P23" s="83"/>
      <c r="Q23" s="37" t="str">
        <f t="shared" si="1"/>
        <v/>
      </c>
      <c r="R23" s="79"/>
      <c r="S23" s="79"/>
    </row>
    <row r="24" spans="1:19" s="85" customFormat="1" ht="45" customHeight="1" x14ac:dyDescent="0.25">
      <c r="A24" s="79"/>
      <c r="B24" s="79"/>
      <c r="C24" s="79"/>
      <c r="D24" s="79"/>
      <c r="E24" s="80"/>
      <c r="F24" s="79"/>
      <c r="G24" s="79"/>
      <c r="H24" s="79"/>
      <c r="I24" s="79"/>
      <c r="J24" s="79"/>
      <c r="K24" s="83"/>
      <c r="L24" s="3"/>
      <c r="M24" s="5">
        <f t="shared" si="0"/>
        <v>0</v>
      </c>
      <c r="N24" s="84"/>
      <c r="O24" s="83"/>
      <c r="P24" s="83"/>
      <c r="Q24" s="37" t="str">
        <f t="shared" si="1"/>
        <v/>
      </c>
      <c r="R24" s="79"/>
      <c r="S24" s="79"/>
    </row>
    <row r="25" spans="1:19" s="85" customFormat="1" ht="45" customHeight="1" x14ac:dyDescent="0.25">
      <c r="A25" s="79"/>
      <c r="B25" s="79"/>
      <c r="C25" s="79"/>
      <c r="D25" s="79"/>
      <c r="E25" s="80"/>
      <c r="F25" s="79"/>
      <c r="G25" s="79"/>
      <c r="H25" s="79"/>
      <c r="I25" s="79"/>
      <c r="J25" s="79"/>
      <c r="K25" s="83"/>
      <c r="L25" s="3"/>
      <c r="M25" s="5">
        <f t="shared" si="0"/>
        <v>0</v>
      </c>
      <c r="N25" s="84"/>
      <c r="O25" s="83"/>
      <c r="P25" s="83"/>
      <c r="Q25" s="37" t="str">
        <f t="shared" si="1"/>
        <v/>
      </c>
      <c r="R25" s="79"/>
      <c r="S25" s="79"/>
    </row>
    <row r="26" spans="1:19" ht="35.1" customHeight="1" x14ac:dyDescent="0.25">
      <c r="A26" s="86"/>
      <c r="B26" s="86"/>
      <c r="C26" s="86"/>
      <c r="D26" s="86"/>
      <c r="E26" s="86"/>
      <c r="F26" s="86"/>
      <c r="G26" s="86"/>
      <c r="H26" s="86"/>
      <c r="I26" s="86"/>
      <c r="J26" s="86"/>
      <c r="K26" s="41">
        <f>SUM(K11:K25)</f>
        <v>100</v>
      </c>
      <c r="L26" s="87"/>
      <c r="M26" s="6">
        <f>SUM(M11:M25)</f>
        <v>0.6</v>
      </c>
      <c r="N26" s="86"/>
      <c r="O26" s="88"/>
      <c r="P26" s="88"/>
      <c r="Q26" s="88"/>
      <c r="R26" s="86"/>
      <c r="S26" s="86"/>
    </row>
  </sheetData>
  <sheetProtection formatColumns="0" formatRows="0" insertRows="0" deleteRows="0" sort="0" autoFilter="0"/>
  <mergeCells count="6">
    <mergeCell ref="C2:S2"/>
    <mergeCell ref="A4:S4"/>
    <mergeCell ref="A7:Q7"/>
    <mergeCell ref="A8:D8"/>
    <mergeCell ref="F8:M8"/>
    <mergeCell ref="N8:S8"/>
  </mergeCells>
  <conditionalFormatting sqref="Q11:Q25">
    <cfRule type="cellIs" dxfId="476" priority="12" operator="equal">
      <formula>"ALTO"</formula>
    </cfRule>
    <cfRule type="cellIs" dxfId="475" priority="13" operator="equal">
      <formula>"MEDIO"</formula>
    </cfRule>
    <cfRule type="cellIs" dxfId="474" priority="14" operator="equal">
      <formula>"BAJO"</formula>
    </cfRule>
  </conditionalFormatting>
  <conditionalFormatting sqref="O11:P25">
    <cfRule type="cellIs" dxfId="473" priority="9" operator="equal">
      <formula>3</formula>
    </cfRule>
    <cfRule type="cellIs" dxfId="472" priority="10" operator="equal">
      <formula>2</formula>
    </cfRule>
    <cfRule type="cellIs" dxfId="471" priority="11" operator="equal">
      <formula>1</formula>
    </cfRule>
  </conditionalFormatting>
  <conditionalFormatting sqref="L11:L25">
    <cfRule type="cellIs" dxfId="470" priority="5" operator="between">
      <formula>0.75</formula>
      <formula>1</formula>
    </cfRule>
    <cfRule type="cellIs" dxfId="469" priority="6" operator="between">
      <formula>0.5</formula>
      <formula>0.7499</formula>
    </cfRule>
    <cfRule type="cellIs" dxfId="468" priority="7" operator="between">
      <formula>0.25</formula>
      <formula>0.4999</formula>
    </cfRule>
    <cfRule type="cellIs" dxfId="467" priority="8" operator="between">
      <formula>0.01</formula>
      <formula>0.2499</formula>
    </cfRule>
  </conditionalFormatting>
  <conditionalFormatting sqref="M26">
    <cfRule type="cellIs" dxfId="466" priority="1" operator="between">
      <formula>0.75</formula>
      <formula>1</formula>
    </cfRule>
    <cfRule type="cellIs" dxfId="465" priority="2" operator="between">
      <formula>0.5</formula>
      <formula>0.7499</formula>
    </cfRule>
    <cfRule type="cellIs" dxfId="464" priority="3" operator="between">
      <formula>0.251</formula>
      <formula>0.4999</formula>
    </cfRule>
    <cfRule type="cellIs" dxfId="463" priority="4" operator="between">
      <formula>0</formula>
      <formula>0.25</formula>
    </cfRule>
  </conditionalFormatting>
  <dataValidations count="15">
    <dataValidation type="list" allowBlank="1" showErrorMessage="1" sqref="B11">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5">
      <formula1>EJES_ESTRATEGICOS</formula1>
    </dataValidation>
    <dataValidation allowBlank="1" showInputMessage="1" showErrorMessage="1" promptTitle="Mitigación" prompt="Es el esfuerzo por reducir los riesgos inherentes a la ejecución de las actividades planificadas." sqref="R11:R25"/>
    <dataValidation type="whole" allowBlank="1" showInputMessage="1" showErrorMessage="1" error="Escala 1 al 3" promptTitle="Probabilidad" prompt="Es la medida de incertidumbre asociada a la ejecucion de una tarea o actividad determinada.  Donde 1 es dificultad baja, 2 media y 3 alta" sqref="O11:O25">
      <formula1>1</formula1>
      <formula2>3</formula2>
    </dataValidation>
    <dataValidation type="custom" showInputMessage="1" showErrorMessage="1" error="NO ESCRIBA NADA EN ESTA COLUMNA" sqref="Q11:Q25">
      <formula1>IF($O11*$P11&lt;=0,"",(IF($O11*$P11=9,"ALTO",IF($O11*$P11=6,"ALTO",IF($O11*$P11=4,"MEDIO",IF($O11*$P11=3,"MEDIO",IF($O11*$P11=2,"BAJO",IF($O11*$P11=1,"BAJO",0))))))))</formula1>
    </dataValidation>
    <dataValidation type="whole" allowBlank="1" showInputMessage="1" showErrorMessage="1" error="Escala 1 al 3" promptTitle="Impacto" prompt="Es la consecuencia que puede generar la ejecucion de las actividades planteadas. Estas pueden ser baja (1), media (2) o alta (3)." sqref="P11:P25">
      <formula1>1</formula1>
      <formula2>3</formula2>
    </dataValidation>
    <dataValidation type="decimal" operator="equal" allowBlank="1" showInputMessage="1" showErrorMessage="1" sqref="M26">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1:J25"/>
    <dataValidation allowBlank="1" showInputMessage="1" showErrorMessage="1" promptTitle="Fecha de Alcance o Logro" prompt="Es la fecha  de logro o ejecución de la actividad" sqref="I11:I25"/>
    <dataValidation allowBlank="1" showInputMessage="1" showErrorMessage="1" promptTitle="Riesgo" sqref="N11:N25"/>
    <dataValidation type="whole" allowBlank="1" showInputMessage="1" showErrorMessage="1" promptTitle="PESO" prompt="La distribucción del peso debe ser en base a una escala de 100. La sumatoria no debera exceder de 100" sqref="K11:K25">
      <formula1>1</formula1>
      <formula2>100</formula2>
    </dataValidation>
    <dataValidation allowBlank="1" showInputMessage="1" showErrorMessage="1" promptTitle="% Avance Real" prompt="El porcentaje del Avance Real de la tarea sera calculado en función al peso por el avance de la tarea divido entre 100" sqref="M11:M25"/>
    <dataValidation allowBlank="1" showInputMessage="1" showErrorMessage="1" promptTitle="% Avance de Tarea" prompt="Indicar en que porcentaje se ha ejecutado la tarea descrita." sqref="L11:L25"/>
    <dataValidation type="custom" operator="equal" allowBlank="1" showInputMessage="1" showErrorMessage="1" sqref="K26">
      <formula1>AND($K$11:$K$25&gt;=100)</formula1>
    </dataValidation>
  </dataValidations>
  <pageMargins left="0.42" right="0.28000000000000003" top="0.75" bottom="0.75" header="0.3" footer="0.3"/>
  <pageSetup paperSize="5" scale="43"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Finanzas.xlsx]PDI - Actualizado'!#REF!</xm:f>
          </x14:formula1>
          <xm:sqref>B12:B25</xm:sqref>
        </x14:dataValidation>
        <x14:dataValidation type="list" allowBlank="1" showInputMessage="1" showErrorMessage="1">
          <x14:formula1>
            <xm:f>'D:\VICERRECTORIA PLANIFICACION ITLA\Planes Operativos ITLA\POA 2017\[POA 2017 - Finanzas.xlsx]PDI - Actualizado'!#REF!</xm:f>
          </x14:formula1>
          <xm:sqref>D11:D25</xm:sqref>
        </x14:dataValidation>
        <x14:dataValidation type="list" allowBlank="1" showErrorMessage="1" promptTitle="Ejes Estrategicos" prompt="1. So">
          <x14:formula1>
            <xm:f>'D:\VICERRECTORIA PLANIFICACION ITLA\Planes Operativos ITLA\POA 2017\[POA 2017 - Finanzas.xlsx]PDI - Actualizado'!#REF!</xm:f>
          </x14:formula1>
          <xm:sqref>C11:C25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view="pageBreakPreview" topLeftCell="A8" zoomScaleNormal="90" zoomScaleSheetLayoutView="100" workbookViewId="0">
      <selection activeCell="F13" sqref="F13"/>
    </sheetView>
  </sheetViews>
  <sheetFormatPr baseColWidth="10" defaultColWidth="11.42578125" defaultRowHeight="15" x14ac:dyDescent="0.25"/>
  <cols>
    <col min="1" max="1" width="24.42578125" style="75" bestFit="1" customWidth="1"/>
    <col min="2" max="2" width="24.85546875" style="75" bestFit="1" customWidth="1"/>
    <col min="3" max="3" width="25.5703125" style="75" bestFit="1" customWidth="1"/>
    <col min="4" max="4" width="25" style="75" bestFit="1" customWidth="1"/>
    <col min="5" max="5" width="18.42578125" style="75" bestFit="1" customWidth="1"/>
    <col min="6" max="8" width="30.5703125" style="75" customWidth="1"/>
    <col min="9" max="9" width="16.28515625" style="75" bestFit="1" customWidth="1"/>
    <col min="10" max="10" width="19.5703125" style="75" customWidth="1"/>
    <col min="11" max="11" width="9.5703125" style="89" bestFit="1" customWidth="1"/>
    <col min="12" max="13" width="11.42578125" style="89"/>
    <col min="14" max="14" width="20" style="75" customWidth="1"/>
    <col min="15" max="15" width="13.7109375" style="89" customWidth="1"/>
    <col min="16" max="16" width="9.85546875" style="89" customWidth="1"/>
    <col min="17" max="17" width="11.42578125" style="89"/>
    <col min="18" max="18" width="14" style="75" customWidth="1"/>
    <col min="19" max="19" width="41.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497</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109" customFormat="1" ht="87.75" customHeight="1" x14ac:dyDescent="0.25">
      <c r="A11" s="99" t="s">
        <v>115</v>
      </c>
      <c r="B11" s="99" t="s">
        <v>24</v>
      </c>
      <c r="C11" s="99" t="s">
        <v>36</v>
      </c>
      <c r="D11" s="99" t="s">
        <v>63</v>
      </c>
      <c r="E11" s="100" t="s">
        <v>1003</v>
      </c>
      <c r="F11" s="99" t="s">
        <v>1004</v>
      </c>
      <c r="G11" s="99" t="s">
        <v>1005</v>
      </c>
      <c r="H11" s="247" t="s">
        <v>1006</v>
      </c>
      <c r="I11" s="247" t="s">
        <v>1007</v>
      </c>
      <c r="J11" s="248" t="s">
        <v>1008</v>
      </c>
      <c r="K11" s="249">
        <v>10</v>
      </c>
      <c r="L11" s="152">
        <v>0.6</v>
      </c>
      <c r="M11" s="153">
        <f t="shared" ref="M11:M30" si="0">(K11*(L11/100))</f>
        <v>0.06</v>
      </c>
      <c r="N11" s="250" t="s">
        <v>1009</v>
      </c>
      <c r="O11" s="104">
        <v>2</v>
      </c>
      <c r="P11" s="104">
        <v>2</v>
      </c>
      <c r="Q11" s="154" t="str">
        <f t="shared" ref="Q11:Q30" si="1">IF($O11*$P11&lt;=0,"",(IF($O11*$P11=9,"ALTO",IF($O11*$P11=6,"ALTO",IF($O11*$P11=4,"MEDIO",IF($O11*$P11=3,"MEDIO",IF($O11*$P11=2,"BAJO",IF($O11*$P11=1,"BAJO",0))))))))</f>
        <v>MEDIO</v>
      </c>
      <c r="R11" s="99"/>
      <c r="S11" s="99" t="s">
        <v>1010</v>
      </c>
    </row>
    <row r="12" spans="1:19" s="109" customFormat="1" ht="90" customHeight="1" x14ac:dyDescent="0.25">
      <c r="A12" s="99" t="s">
        <v>115</v>
      </c>
      <c r="B12" s="99" t="s">
        <v>24</v>
      </c>
      <c r="C12" s="99" t="s">
        <v>36</v>
      </c>
      <c r="D12" s="99" t="s">
        <v>63</v>
      </c>
      <c r="E12" s="100" t="s">
        <v>1003</v>
      </c>
      <c r="F12" s="99" t="s">
        <v>1004</v>
      </c>
      <c r="G12" s="99" t="s">
        <v>1011</v>
      </c>
      <c r="H12" s="247" t="s">
        <v>1012</v>
      </c>
      <c r="I12" s="247" t="s">
        <v>1013</v>
      </c>
      <c r="J12" s="247" t="s">
        <v>1014</v>
      </c>
      <c r="K12" s="249">
        <v>5</v>
      </c>
      <c r="L12" s="152">
        <v>0</v>
      </c>
      <c r="M12" s="153">
        <f t="shared" si="0"/>
        <v>0</v>
      </c>
      <c r="N12" s="250" t="s">
        <v>1015</v>
      </c>
      <c r="O12" s="104">
        <v>1</v>
      </c>
      <c r="P12" s="104">
        <v>1</v>
      </c>
      <c r="Q12" s="154" t="str">
        <f t="shared" si="1"/>
        <v>BAJO</v>
      </c>
      <c r="R12" s="99"/>
      <c r="S12" s="99"/>
    </row>
    <row r="13" spans="1:19" s="109" customFormat="1" ht="83.25" customHeight="1" x14ac:dyDescent="0.25">
      <c r="A13" s="99" t="s">
        <v>115</v>
      </c>
      <c r="B13" s="99" t="s">
        <v>24</v>
      </c>
      <c r="C13" s="99" t="s">
        <v>41</v>
      </c>
      <c r="D13" s="99" t="s">
        <v>97</v>
      </c>
      <c r="E13" s="100" t="s">
        <v>1003</v>
      </c>
      <c r="F13" s="99" t="s">
        <v>1016</v>
      </c>
      <c r="G13" s="99" t="s">
        <v>1017</v>
      </c>
      <c r="H13" s="251" t="s">
        <v>1018</v>
      </c>
      <c r="I13" s="247" t="s">
        <v>1019</v>
      </c>
      <c r="J13" s="247" t="s">
        <v>1020</v>
      </c>
      <c r="K13" s="249">
        <v>5</v>
      </c>
      <c r="L13" s="152">
        <v>1</v>
      </c>
      <c r="M13" s="153">
        <f t="shared" si="0"/>
        <v>0.05</v>
      </c>
      <c r="N13" s="250" t="s">
        <v>1021</v>
      </c>
      <c r="O13" s="104">
        <v>1</v>
      </c>
      <c r="P13" s="104">
        <v>3</v>
      </c>
      <c r="Q13" s="154" t="str">
        <f t="shared" si="1"/>
        <v>MEDIO</v>
      </c>
      <c r="R13" s="99"/>
      <c r="S13" s="99" t="s">
        <v>1022</v>
      </c>
    </row>
    <row r="14" spans="1:19" s="109" customFormat="1" ht="73.5" customHeight="1" x14ac:dyDescent="0.25">
      <c r="A14" s="99" t="s">
        <v>115</v>
      </c>
      <c r="B14" s="99" t="s">
        <v>24</v>
      </c>
      <c r="C14" s="99" t="s">
        <v>38</v>
      </c>
      <c r="D14" s="99" t="s">
        <v>66</v>
      </c>
      <c r="E14" s="100" t="s">
        <v>1003</v>
      </c>
      <c r="F14" s="99" t="s">
        <v>1023</v>
      </c>
      <c r="G14" s="99" t="s">
        <v>1024</v>
      </c>
      <c r="H14" s="247" t="s">
        <v>1025</v>
      </c>
      <c r="I14" s="247" t="s">
        <v>421</v>
      </c>
      <c r="J14" s="247" t="s">
        <v>1026</v>
      </c>
      <c r="K14" s="249">
        <v>5</v>
      </c>
      <c r="L14" s="152">
        <v>0.25</v>
      </c>
      <c r="M14" s="153">
        <f t="shared" si="0"/>
        <v>1.2500000000000001E-2</v>
      </c>
      <c r="N14" s="250" t="s">
        <v>1027</v>
      </c>
      <c r="O14" s="104">
        <v>1</v>
      </c>
      <c r="P14" s="104">
        <v>3</v>
      </c>
      <c r="Q14" s="154" t="str">
        <f t="shared" si="1"/>
        <v>MEDIO</v>
      </c>
      <c r="R14" s="99"/>
      <c r="S14" s="99" t="s">
        <v>1028</v>
      </c>
    </row>
    <row r="15" spans="1:19" s="109" customFormat="1" ht="66.75" customHeight="1" x14ac:dyDescent="0.25">
      <c r="A15" s="99" t="s">
        <v>115</v>
      </c>
      <c r="B15" s="99" t="s">
        <v>24</v>
      </c>
      <c r="C15" s="99" t="s">
        <v>38</v>
      </c>
      <c r="D15" s="99" t="s">
        <v>66</v>
      </c>
      <c r="E15" s="100" t="s">
        <v>1003</v>
      </c>
      <c r="F15" s="99" t="s">
        <v>1023</v>
      </c>
      <c r="G15" s="99" t="s">
        <v>1029</v>
      </c>
      <c r="H15" s="247" t="s">
        <v>1030</v>
      </c>
      <c r="I15" s="247" t="s">
        <v>421</v>
      </c>
      <c r="J15" s="247"/>
      <c r="K15" s="249">
        <v>2</v>
      </c>
      <c r="L15" s="152">
        <v>0.25</v>
      </c>
      <c r="M15" s="153">
        <f t="shared" si="0"/>
        <v>5.0000000000000001E-3</v>
      </c>
      <c r="N15" s="250" t="s">
        <v>1031</v>
      </c>
      <c r="O15" s="104">
        <v>3</v>
      </c>
      <c r="P15" s="104">
        <v>3</v>
      </c>
      <c r="Q15" s="154" t="str">
        <f t="shared" si="1"/>
        <v>ALTO</v>
      </c>
      <c r="R15" s="99"/>
      <c r="S15" s="99" t="s">
        <v>1032</v>
      </c>
    </row>
    <row r="16" spans="1:19" s="109" customFormat="1" ht="56.25" customHeight="1" x14ac:dyDescent="0.25">
      <c r="A16" s="99" t="s">
        <v>115</v>
      </c>
      <c r="B16" s="99" t="s">
        <v>23</v>
      </c>
      <c r="C16" s="99" t="s">
        <v>35</v>
      </c>
      <c r="D16" s="99" t="s">
        <v>62</v>
      </c>
      <c r="E16" s="100" t="s">
        <v>1003</v>
      </c>
      <c r="F16" s="99" t="s">
        <v>1033</v>
      </c>
      <c r="G16" s="252" t="s">
        <v>1034</v>
      </c>
      <c r="H16" s="247" t="s">
        <v>1035</v>
      </c>
      <c r="I16" s="247" t="s">
        <v>1019</v>
      </c>
      <c r="J16" s="248" t="s">
        <v>1036</v>
      </c>
      <c r="K16" s="249">
        <v>3</v>
      </c>
      <c r="L16" s="152">
        <v>1.2</v>
      </c>
      <c r="M16" s="153">
        <f t="shared" si="0"/>
        <v>3.6000000000000004E-2</v>
      </c>
      <c r="N16" s="250"/>
      <c r="O16" s="104">
        <v>2</v>
      </c>
      <c r="P16" s="104">
        <v>2</v>
      </c>
      <c r="Q16" s="154" t="str">
        <f t="shared" si="1"/>
        <v>MEDIO</v>
      </c>
      <c r="R16" s="99"/>
      <c r="S16" s="99" t="s">
        <v>1037</v>
      </c>
    </row>
    <row r="17" spans="1:19" s="109" customFormat="1" ht="51.75" customHeight="1" x14ac:dyDescent="0.25">
      <c r="A17" s="99" t="s">
        <v>115</v>
      </c>
      <c r="B17" s="99" t="s">
        <v>23</v>
      </c>
      <c r="C17" s="99" t="s">
        <v>35</v>
      </c>
      <c r="D17" s="99" t="s">
        <v>62</v>
      </c>
      <c r="E17" s="100" t="s">
        <v>1003</v>
      </c>
      <c r="F17" s="99" t="s">
        <v>1033</v>
      </c>
      <c r="G17" s="99" t="s">
        <v>1038</v>
      </c>
      <c r="H17" s="247" t="s">
        <v>1039</v>
      </c>
      <c r="I17" s="247" t="s">
        <v>1013</v>
      </c>
      <c r="J17" s="247" t="s">
        <v>1040</v>
      </c>
      <c r="K17" s="249">
        <v>2</v>
      </c>
      <c r="L17" s="152">
        <v>0.66</v>
      </c>
      <c r="M17" s="153">
        <f t="shared" si="0"/>
        <v>1.32E-2</v>
      </c>
      <c r="N17" s="250" t="s">
        <v>1041</v>
      </c>
      <c r="O17" s="104">
        <v>1</v>
      </c>
      <c r="P17" s="104">
        <v>3</v>
      </c>
      <c r="Q17" s="154" t="str">
        <f t="shared" si="1"/>
        <v>MEDIO</v>
      </c>
      <c r="R17" s="99"/>
      <c r="S17" s="99" t="s">
        <v>1042</v>
      </c>
    </row>
    <row r="18" spans="1:19" s="109" customFormat="1" ht="57.75" customHeight="1" x14ac:dyDescent="0.25">
      <c r="A18" s="99" t="s">
        <v>115</v>
      </c>
      <c r="B18" s="99" t="s">
        <v>23</v>
      </c>
      <c r="C18" s="99" t="s">
        <v>35</v>
      </c>
      <c r="D18" s="99" t="s">
        <v>62</v>
      </c>
      <c r="E18" s="100" t="s">
        <v>1003</v>
      </c>
      <c r="F18" s="99" t="s">
        <v>1033</v>
      </c>
      <c r="G18" s="252" t="s">
        <v>782</v>
      </c>
      <c r="H18" s="247" t="s">
        <v>1043</v>
      </c>
      <c r="I18" s="247" t="s">
        <v>1013</v>
      </c>
      <c r="J18" s="247" t="s">
        <v>1044</v>
      </c>
      <c r="K18" s="249">
        <v>3</v>
      </c>
      <c r="L18" s="152">
        <v>2.2999999999999998</v>
      </c>
      <c r="M18" s="153">
        <f t="shared" si="0"/>
        <v>6.9000000000000006E-2</v>
      </c>
      <c r="N18" s="250" t="s">
        <v>1045</v>
      </c>
      <c r="O18" s="104">
        <v>1</v>
      </c>
      <c r="P18" s="104">
        <v>1</v>
      </c>
      <c r="Q18" s="154" t="str">
        <f t="shared" si="1"/>
        <v>BAJO</v>
      </c>
      <c r="R18" s="99"/>
      <c r="S18" s="99" t="s">
        <v>1046</v>
      </c>
    </row>
    <row r="19" spans="1:19" s="109" customFormat="1" ht="63" x14ac:dyDescent="0.25">
      <c r="A19" s="99" t="s">
        <v>264</v>
      </c>
      <c r="B19" s="99" t="s">
        <v>27</v>
      </c>
      <c r="C19" s="99" t="s">
        <v>48</v>
      </c>
      <c r="D19" s="99" t="s">
        <v>85</v>
      </c>
      <c r="E19" s="100" t="s">
        <v>1003</v>
      </c>
      <c r="F19" s="99" t="s">
        <v>1047</v>
      </c>
      <c r="G19" s="252" t="s">
        <v>1048</v>
      </c>
      <c r="H19" s="247" t="s">
        <v>1049</v>
      </c>
      <c r="I19" s="247" t="s">
        <v>338</v>
      </c>
      <c r="J19" s="247" t="s">
        <v>1050</v>
      </c>
      <c r="K19" s="249">
        <v>2</v>
      </c>
      <c r="L19" s="152">
        <v>0.66</v>
      </c>
      <c r="M19" s="153">
        <f t="shared" si="0"/>
        <v>1.32E-2</v>
      </c>
      <c r="N19" s="250" t="s">
        <v>1051</v>
      </c>
      <c r="O19" s="104">
        <v>1</v>
      </c>
      <c r="P19" s="104">
        <v>1</v>
      </c>
      <c r="Q19" s="154" t="str">
        <f t="shared" si="1"/>
        <v>BAJO</v>
      </c>
      <c r="R19" s="99"/>
      <c r="S19" s="99" t="s">
        <v>1052</v>
      </c>
    </row>
    <row r="20" spans="1:19" s="109" customFormat="1" ht="78.75" x14ac:dyDescent="0.25">
      <c r="A20" s="99" t="s">
        <v>264</v>
      </c>
      <c r="B20" s="99" t="s">
        <v>27</v>
      </c>
      <c r="C20" s="99" t="s">
        <v>48</v>
      </c>
      <c r="D20" s="99" t="s">
        <v>85</v>
      </c>
      <c r="E20" s="100" t="s">
        <v>1003</v>
      </c>
      <c r="F20" s="99" t="s">
        <v>1047</v>
      </c>
      <c r="G20" s="99" t="s">
        <v>1053</v>
      </c>
      <c r="H20" s="247" t="s">
        <v>1054</v>
      </c>
      <c r="I20" s="247" t="s">
        <v>1055</v>
      </c>
      <c r="J20" s="247" t="s">
        <v>1056</v>
      </c>
      <c r="K20" s="249">
        <v>5</v>
      </c>
      <c r="L20" s="152">
        <v>0.6</v>
      </c>
      <c r="M20" s="153">
        <f t="shared" si="0"/>
        <v>0.03</v>
      </c>
      <c r="N20" s="250" t="s">
        <v>1057</v>
      </c>
      <c r="O20" s="104">
        <v>1</v>
      </c>
      <c r="P20" s="104">
        <v>3</v>
      </c>
      <c r="Q20" s="154" t="str">
        <f t="shared" si="1"/>
        <v>MEDIO</v>
      </c>
      <c r="R20" s="99"/>
      <c r="S20" s="99" t="s">
        <v>1058</v>
      </c>
    </row>
    <row r="21" spans="1:19" s="109" customFormat="1" ht="63" x14ac:dyDescent="0.25">
      <c r="A21" s="99" t="s">
        <v>264</v>
      </c>
      <c r="B21" s="99" t="s">
        <v>27</v>
      </c>
      <c r="C21" s="99" t="s">
        <v>48</v>
      </c>
      <c r="D21" s="99" t="s">
        <v>85</v>
      </c>
      <c r="E21" s="100" t="s">
        <v>1003</v>
      </c>
      <c r="F21" s="99" t="s">
        <v>1047</v>
      </c>
      <c r="G21" s="252" t="s">
        <v>1059</v>
      </c>
      <c r="H21" s="247" t="s">
        <v>1060</v>
      </c>
      <c r="I21" s="247" t="s">
        <v>1061</v>
      </c>
      <c r="J21" s="247" t="s">
        <v>1062</v>
      </c>
      <c r="K21" s="249">
        <v>9</v>
      </c>
      <c r="L21" s="152">
        <v>1</v>
      </c>
      <c r="M21" s="153">
        <f t="shared" si="0"/>
        <v>0.09</v>
      </c>
      <c r="N21" s="250" t="s">
        <v>1063</v>
      </c>
      <c r="O21" s="104">
        <v>3</v>
      </c>
      <c r="P21" s="104">
        <v>3</v>
      </c>
      <c r="Q21" s="154" t="str">
        <f t="shared" si="1"/>
        <v>ALTO</v>
      </c>
      <c r="R21" s="99"/>
      <c r="S21" s="99" t="s">
        <v>1064</v>
      </c>
    </row>
    <row r="22" spans="1:19" s="109" customFormat="1" ht="110.25" x14ac:dyDescent="0.25">
      <c r="A22" s="99" t="s">
        <v>264</v>
      </c>
      <c r="B22" s="99" t="s">
        <v>27</v>
      </c>
      <c r="C22" s="99" t="s">
        <v>49</v>
      </c>
      <c r="D22" s="99" t="s">
        <v>86</v>
      </c>
      <c r="E22" s="100" t="s">
        <v>1003</v>
      </c>
      <c r="F22" s="99" t="s">
        <v>1065</v>
      </c>
      <c r="G22" s="99" t="s">
        <v>1066</v>
      </c>
      <c r="H22" s="247" t="s">
        <v>1067</v>
      </c>
      <c r="I22" s="247" t="s">
        <v>1068</v>
      </c>
      <c r="J22" s="247" t="s">
        <v>1069</v>
      </c>
      <c r="K22" s="249">
        <v>2</v>
      </c>
      <c r="L22" s="152">
        <v>1.1000000000000001</v>
      </c>
      <c r="M22" s="153">
        <f t="shared" si="0"/>
        <v>2.2000000000000002E-2</v>
      </c>
      <c r="N22" s="253" t="s">
        <v>1070</v>
      </c>
      <c r="O22" s="104">
        <v>1</v>
      </c>
      <c r="P22" s="104">
        <v>1</v>
      </c>
      <c r="Q22" s="154" t="str">
        <f t="shared" si="1"/>
        <v>BAJO</v>
      </c>
      <c r="R22" s="99"/>
      <c r="S22" s="99" t="s">
        <v>1071</v>
      </c>
    </row>
    <row r="23" spans="1:19" s="109" customFormat="1" ht="78.75" x14ac:dyDescent="0.25">
      <c r="A23" s="254" t="s">
        <v>264</v>
      </c>
      <c r="B23" s="254" t="s">
        <v>27</v>
      </c>
      <c r="C23" s="254" t="s">
        <v>49</v>
      </c>
      <c r="D23" s="254" t="s">
        <v>86</v>
      </c>
      <c r="E23" s="255" t="s">
        <v>1003</v>
      </c>
      <c r="F23" s="254" t="s">
        <v>1072</v>
      </c>
      <c r="G23" s="254" t="s">
        <v>1073</v>
      </c>
      <c r="H23" s="248" t="s">
        <v>1074</v>
      </c>
      <c r="I23" s="248" t="s">
        <v>1061</v>
      </c>
      <c r="J23" s="248">
        <v>1500</v>
      </c>
      <c r="K23" s="249">
        <v>5</v>
      </c>
      <c r="L23" s="152">
        <v>1.4</v>
      </c>
      <c r="M23" s="153">
        <f t="shared" si="0"/>
        <v>6.9999999999999993E-2</v>
      </c>
      <c r="N23" s="253"/>
      <c r="O23" s="104">
        <v>3</v>
      </c>
      <c r="P23" s="104">
        <v>2</v>
      </c>
      <c r="Q23" s="154" t="str">
        <f t="shared" si="1"/>
        <v>ALTO</v>
      </c>
      <c r="R23" s="99"/>
      <c r="S23" s="99" t="s">
        <v>1075</v>
      </c>
    </row>
    <row r="24" spans="1:19" s="109" customFormat="1" ht="78.75" x14ac:dyDescent="0.25">
      <c r="A24" s="254" t="s">
        <v>264</v>
      </c>
      <c r="B24" s="254" t="s">
        <v>27</v>
      </c>
      <c r="C24" s="254" t="s">
        <v>49</v>
      </c>
      <c r="D24" s="254" t="s">
        <v>86</v>
      </c>
      <c r="E24" s="255" t="s">
        <v>1003</v>
      </c>
      <c r="F24" s="254" t="s">
        <v>1072</v>
      </c>
      <c r="G24" s="254" t="s">
        <v>1076</v>
      </c>
      <c r="H24" s="248" t="s">
        <v>1077</v>
      </c>
      <c r="I24" s="248" t="s">
        <v>1061</v>
      </c>
      <c r="J24" s="248">
        <v>250</v>
      </c>
      <c r="K24" s="249">
        <v>10</v>
      </c>
      <c r="L24" s="152">
        <v>1.44</v>
      </c>
      <c r="M24" s="153">
        <f t="shared" si="0"/>
        <v>0.14399999999999999</v>
      </c>
      <c r="N24" s="253"/>
      <c r="O24" s="104">
        <v>3</v>
      </c>
      <c r="P24" s="104">
        <v>2</v>
      </c>
      <c r="Q24" s="154" t="str">
        <f t="shared" si="1"/>
        <v>ALTO</v>
      </c>
      <c r="R24" s="99"/>
      <c r="S24" s="99" t="s">
        <v>1078</v>
      </c>
    </row>
    <row r="25" spans="1:19" s="109" customFormat="1" ht="78.75" x14ac:dyDescent="0.25">
      <c r="A25" s="254" t="s">
        <v>264</v>
      </c>
      <c r="B25" s="254" t="s">
        <v>27</v>
      </c>
      <c r="C25" s="254" t="s">
        <v>49</v>
      </c>
      <c r="D25" s="254" t="s">
        <v>86</v>
      </c>
      <c r="E25" s="255" t="s">
        <v>1003</v>
      </c>
      <c r="F25" s="254" t="s">
        <v>1072</v>
      </c>
      <c r="G25" s="248" t="s">
        <v>1079</v>
      </c>
      <c r="H25" s="248" t="s">
        <v>1080</v>
      </c>
      <c r="I25" s="248" t="s">
        <v>1061</v>
      </c>
      <c r="J25" s="248">
        <v>15</v>
      </c>
      <c r="K25" s="249">
        <v>5</v>
      </c>
      <c r="L25" s="152">
        <v>0.53</v>
      </c>
      <c r="M25" s="153">
        <f t="shared" si="0"/>
        <v>2.6499999999999999E-2</v>
      </c>
      <c r="N25" s="253"/>
      <c r="O25" s="104">
        <v>2</v>
      </c>
      <c r="P25" s="104">
        <v>1</v>
      </c>
      <c r="Q25" s="154" t="str">
        <f t="shared" si="1"/>
        <v>BAJO</v>
      </c>
      <c r="R25" s="99"/>
      <c r="S25" s="99" t="s">
        <v>1081</v>
      </c>
    </row>
    <row r="26" spans="1:19" s="109" customFormat="1" ht="78.75" x14ac:dyDescent="0.25">
      <c r="A26" s="99" t="s">
        <v>264</v>
      </c>
      <c r="B26" s="99" t="s">
        <v>27</v>
      </c>
      <c r="C26" s="99" t="s">
        <v>49</v>
      </c>
      <c r="D26" s="99" t="s">
        <v>86</v>
      </c>
      <c r="E26" s="100" t="s">
        <v>1003</v>
      </c>
      <c r="F26" s="99" t="s">
        <v>1065</v>
      </c>
      <c r="G26" s="252" t="s">
        <v>1082</v>
      </c>
      <c r="H26" s="247" t="s">
        <v>1083</v>
      </c>
      <c r="I26" s="247" t="s">
        <v>1084</v>
      </c>
      <c r="J26" s="247" t="s">
        <v>1085</v>
      </c>
      <c r="K26" s="249">
        <v>2</v>
      </c>
      <c r="L26" s="152">
        <v>0.4</v>
      </c>
      <c r="M26" s="153">
        <f t="shared" si="0"/>
        <v>8.0000000000000002E-3</v>
      </c>
      <c r="N26" s="253" t="s">
        <v>1086</v>
      </c>
      <c r="O26" s="104">
        <v>2</v>
      </c>
      <c r="P26" s="104">
        <v>3</v>
      </c>
      <c r="Q26" s="154" t="str">
        <f t="shared" si="1"/>
        <v>ALTO</v>
      </c>
      <c r="R26" s="99"/>
      <c r="S26" s="99" t="s">
        <v>1087</v>
      </c>
    </row>
    <row r="27" spans="1:19" s="109" customFormat="1" ht="78.75" x14ac:dyDescent="0.25">
      <c r="A27" s="99" t="s">
        <v>264</v>
      </c>
      <c r="B27" s="99" t="s">
        <v>27</v>
      </c>
      <c r="C27" s="99" t="s">
        <v>49</v>
      </c>
      <c r="D27" s="99" t="s">
        <v>86</v>
      </c>
      <c r="E27" s="100" t="s">
        <v>1003</v>
      </c>
      <c r="F27" s="99" t="s">
        <v>1065</v>
      </c>
      <c r="G27" s="99" t="s">
        <v>1088</v>
      </c>
      <c r="H27" s="247" t="s">
        <v>1089</v>
      </c>
      <c r="I27" s="247" t="s">
        <v>1084</v>
      </c>
      <c r="J27" s="247" t="s">
        <v>1090</v>
      </c>
      <c r="K27" s="249">
        <v>6</v>
      </c>
      <c r="L27" s="152">
        <v>0.77776999999999996</v>
      </c>
      <c r="M27" s="153">
        <f t="shared" si="0"/>
        <v>4.6666199999999998E-2</v>
      </c>
      <c r="N27" s="253" t="s">
        <v>1091</v>
      </c>
      <c r="O27" s="104">
        <v>2</v>
      </c>
      <c r="P27" s="104">
        <v>3</v>
      </c>
      <c r="Q27" s="154" t="str">
        <f t="shared" si="1"/>
        <v>ALTO</v>
      </c>
      <c r="R27" s="99"/>
      <c r="S27" s="99" t="s">
        <v>1046</v>
      </c>
    </row>
    <row r="28" spans="1:19" s="109" customFormat="1" ht="78.75" x14ac:dyDescent="0.25">
      <c r="A28" s="99" t="s">
        <v>264</v>
      </c>
      <c r="B28" s="99" t="s">
        <v>27</v>
      </c>
      <c r="C28" s="99" t="s">
        <v>49</v>
      </c>
      <c r="D28" s="99" t="s">
        <v>86</v>
      </c>
      <c r="E28" s="100" t="s">
        <v>1003</v>
      </c>
      <c r="F28" s="99" t="s">
        <v>1065</v>
      </c>
      <c r="G28" s="99" t="s">
        <v>1092</v>
      </c>
      <c r="H28" s="247" t="s">
        <v>1093</v>
      </c>
      <c r="I28" s="247" t="s">
        <v>1084</v>
      </c>
      <c r="J28" s="247" t="s">
        <v>1094</v>
      </c>
      <c r="K28" s="249">
        <v>4</v>
      </c>
      <c r="L28" s="152">
        <v>0.5</v>
      </c>
      <c r="M28" s="153">
        <f t="shared" si="0"/>
        <v>0.02</v>
      </c>
      <c r="N28" s="253" t="s">
        <v>1095</v>
      </c>
      <c r="O28" s="104">
        <v>1</v>
      </c>
      <c r="P28" s="104">
        <v>1</v>
      </c>
      <c r="Q28" s="154" t="str">
        <f t="shared" si="1"/>
        <v>BAJO</v>
      </c>
      <c r="R28" s="99"/>
      <c r="S28" s="99" t="s">
        <v>1096</v>
      </c>
    </row>
    <row r="29" spans="1:19" s="109" customFormat="1" ht="78.75" x14ac:dyDescent="0.25">
      <c r="A29" s="99" t="s">
        <v>264</v>
      </c>
      <c r="B29" s="99" t="s">
        <v>27</v>
      </c>
      <c r="C29" s="99" t="s">
        <v>49</v>
      </c>
      <c r="D29" s="99" t="s">
        <v>86</v>
      </c>
      <c r="E29" s="100" t="s">
        <v>1003</v>
      </c>
      <c r="F29" s="99" t="s">
        <v>1065</v>
      </c>
      <c r="G29" s="252" t="s">
        <v>1097</v>
      </c>
      <c r="H29" s="256" t="s">
        <v>1098</v>
      </c>
      <c r="I29" s="247" t="s">
        <v>316</v>
      </c>
      <c r="J29" s="247" t="s">
        <v>1099</v>
      </c>
      <c r="K29" s="249">
        <v>10</v>
      </c>
      <c r="L29" s="152">
        <v>0</v>
      </c>
      <c r="M29" s="153">
        <f t="shared" si="0"/>
        <v>0</v>
      </c>
      <c r="N29" s="253" t="s">
        <v>1100</v>
      </c>
      <c r="O29" s="104">
        <v>2</v>
      </c>
      <c r="P29" s="104">
        <v>3</v>
      </c>
      <c r="Q29" s="154" t="str">
        <f t="shared" si="1"/>
        <v>ALTO</v>
      </c>
      <c r="R29" s="99"/>
      <c r="S29" s="99"/>
    </row>
    <row r="30" spans="1:19" s="109" customFormat="1" ht="78.75" x14ac:dyDescent="0.25">
      <c r="A30" s="99" t="s">
        <v>264</v>
      </c>
      <c r="B30" s="99" t="s">
        <v>27</v>
      </c>
      <c r="C30" s="99" t="s">
        <v>49</v>
      </c>
      <c r="D30" s="99" t="s">
        <v>86</v>
      </c>
      <c r="E30" s="100" t="s">
        <v>1003</v>
      </c>
      <c r="F30" s="99" t="s">
        <v>1065</v>
      </c>
      <c r="G30" s="99" t="s">
        <v>1101</v>
      </c>
      <c r="H30" s="247" t="s">
        <v>1102</v>
      </c>
      <c r="I30" s="247" t="s">
        <v>1084</v>
      </c>
      <c r="J30" s="247" t="s">
        <v>1090</v>
      </c>
      <c r="K30" s="249">
        <v>5</v>
      </c>
      <c r="L30" s="152">
        <v>0</v>
      </c>
      <c r="M30" s="153">
        <f t="shared" si="0"/>
        <v>0</v>
      </c>
      <c r="N30" s="253" t="s">
        <v>1103</v>
      </c>
      <c r="O30" s="104">
        <v>1</v>
      </c>
      <c r="P30" s="104">
        <v>2</v>
      </c>
      <c r="Q30" s="154" t="str">
        <f t="shared" si="1"/>
        <v>BAJO</v>
      </c>
      <c r="R30" s="99"/>
      <c r="S30" s="99" t="s">
        <v>1104</v>
      </c>
    </row>
    <row r="31" spans="1:19" ht="28.5" customHeight="1" x14ac:dyDescent="0.25">
      <c r="A31" s="86"/>
      <c r="B31" s="86"/>
      <c r="C31" s="86"/>
      <c r="D31" s="86"/>
      <c r="E31" s="86"/>
      <c r="F31" s="86"/>
      <c r="G31" s="86"/>
      <c r="H31" s="86"/>
      <c r="I31" s="86"/>
      <c r="J31" s="86"/>
      <c r="K31" s="41">
        <f>SUM(K11:K30)</f>
        <v>100</v>
      </c>
      <c r="L31" s="87"/>
      <c r="M31" s="6">
        <f>SUM(M11:M19)</f>
        <v>0.25890000000000002</v>
      </c>
      <c r="N31" s="87"/>
      <c r="O31" s="88"/>
      <c r="P31" s="88"/>
      <c r="Q31" s="88"/>
      <c r="R31" s="86"/>
      <c r="S31" s="86"/>
    </row>
  </sheetData>
  <sheetProtection formatColumns="0" formatRows="0" insertRows="0" deleteRows="0" sort="0" autoFilter="0"/>
  <mergeCells count="6">
    <mergeCell ref="C2:S2"/>
    <mergeCell ref="A4:S4"/>
    <mergeCell ref="A7:Q7"/>
    <mergeCell ref="A8:D8"/>
    <mergeCell ref="F8:M8"/>
    <mergeCell ref="N8:S8"/>
  </mergeCells>
  <conditionalFormatting sqref="Q11:Q30">
    <cfRule type="cellIs" dxfId="462" priority="12" operator="equal">
      <formula>"ALTO"</formula>
    </cfRule>
    <cfRule type="cellIs" dxfId="461" priority="13" operator="equal">
      <formula>"MEDIO"</formula>
    </cfRule>
    <cfRule type="cellIs" dxfId="460" priority="14" operator="equal">
      <formula>"BAJO"</formula>
    </cfRule>
  </conditionalFormatting>
  <conditionalFormatting sqref="O11:P30">
    <cfRule type="cellIs" dxfId="459" priority="9" operator="equal">
      <formula>3</formula>
    </cfRule>
    <cfRule type="cellIs" dxfId="458" priority="10" operator="equal">
      <formula>2</formula>
    </cfRule>
    <cfRule type="cellIs" dxfId="457" priority="11" operator="equal">
      <formula>1</formula>
    </cfRule>
  </conditionalFormatting>
  <conditionalFormatting sqref="M31">
    <cfRule type="cellIs" dxfId="456" priority="5" operator="between">
      <formula>0.75</formula>
      <formula>1</formula>
    </cfRule>
    <cfRule type="cellIs" dxfId="455" priority="6" operator="between">
      <formula>0.5</formula>
      <formula>0.7499</formula>
    </cfRule>
    <cfRule type="cellIs" dxfId="454" priority="7" operator="between">
      <formula>0.251</formula>
      <formula>0.4999</formula>
    </cfRule>
    <cfRule type="cellIs" dxfId="453" priority="8" operator="between">
      <formula>0</formula>
      <formula>0.25</formula>
    </cfRule>
  </conditionalFormatting>
  <conditionalFormatting sqref="L11:L30">
    <cfRule type="cellIs" dxfId="452" priority="1" operator="between">
      <formula>0.75</formula>
      <formula>"&lt;=1"</formula>
    </cfRule>
    <cfRule type="cellIs" dxfId="451" priority="2" operator="between">
      <formula>0.5</formula>
      <formula>0.7499</formula>
    </cfRule>
    <cfRule type="cellIs" dxfId="450" priority="3" operator="between">
      <formula>0.25</formula>
      <formula>0.4999</formula>
    </cfRule>
    <cfRule type="cellIs" dxfId="449" priority="4" operator="between">
      <formula>0.01</formula>
      <formula>0.2499</formula>
    </cfRule>
  </conditionalFormatting>
  <dataValidations count="14">
    <dataValidation type="custom" showInputMessage="1" showErrorMessage="1" error="NO ESCRIBA NADA EN ESTA COLUMNA" sqref="Q11:Q30">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30">
      <formula1>EJES_ESTRATEGICOS</formula1>
    </dataValidation>
    <dataValidation allowBlank="1" showInputMessage="1" showErrorMessage="1" promptTitle="Mitigación" prompt="Es el esfuerzo por reducir los riesgos inherentes a la ejecución de las actividades planificadas." sqref="R11:R30"/>
    <dataValidation type="whole" allowBlank="1" showInputMessage="1" showErrorMessage="1" error="Escala 1 al 3" promptTitle="Probabilidad" prompt="Es la medida de incertidumbre asociada a la ejecucion de una tarea o actividad determinada.  Donde 1 es dificultad baja, 2 media y 3 alta" sqref="O11:O30">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30">
      <formula1>1</formula1>
      <formula2>3</formula2>
    </dataValidation>
    <dataValidation allowBlank="1" showInputMessage="1" showErrorMessage="1" promptTitle="Meta" prompt="Identificar cual el objetivo que quiero lograr al realizar una actividad o tarea determinada. _x000a_" sqref="J11:J30"/>
    <dataValidation allowBlank="1" showInputMessage="1" showErrorMessage="1" promptTitle="Fecha de Alcance o Logro" prompt="Es la fecha  de logro o ejecución de la actividad" sqref="I11:I30"/>
    <dataValidation type="whole" allowBlank="1" showInputMessage="1" showErrorMessage="1" promptTitle="PESO" prompt="La distribucción del peso debe ser en base a una escala de 100. La sumatoria no debera exceder de 100" sqref="K11:K30">
      <formula1>1</formula1>
      <formula2>100</formula2>
    </dataValidation>
    <dataValidation allowBlank="1" showInputMessage="1" showErrorMessage="1" promptTitle="% Avance Real" prompt="El porcentaje del Avance Real de la tarea sera calculado en función al peso por el avance de la tarea divido entre 100" sqref="M11:M30"/>
    <dataValidation allowBlank="1" showInputMessage="1" showErrorMessage="1" promptTitle="% Avance de Tarea" prompt="Indicar en que porcentaje se ha ejecutado la tarea descrita." sqref="L11:L30"/>
    <dataValidation type="custom" operator="equal" allowBlank="1" showInputMessage="1" showErrorMessage="1" sqref="K31">
      <formula1>AND(K11:K30=100)</formula1>
    </dataValidation>
    <dataValidation type="list" allowBlank="1" showErrorMessage="1" sqref="B19">
      <formula1>OBJETIVO_S__GENERAL_ES</formula1>
    </dataValidation>
    <dataValidation type="decimal" operator="equal" allowBlank="1" showInputMessage="1" showErrorMessage="1" sqref="M31">
      <formula1>100</formula1>
    </dataValidation>
    <dataValidation allowBlank="1" showInputMessage="1" showErrorMessage="1" promptTitle="Seleccionar" prompt="Elegir de la lista desplegable" sqref="A10:D10"/>
  </dataValidations>
  <pageMargins left="0.42" right="0.28000000000000003" top="0.75" bottom="0.75" header="0.3" footer="0.3"/>
  <pageSetup paperSize="5" scale="43"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'D:\VICERRECTORIA PLANIFICACION ITLA\Planes Operativos ITLA\POA 2017\[POA 2017 - Programas de Extension.xlsx]PDI - Actualizado'!#REF!</xm:f>
          </x14:formula1>
          <xm:sqref>D11:D30</xm:sqref>
        </x14:dataValidation>
        <x14:dataValidation type="list" allowBlank="1" showErrorMessage="1" promptTitle="Ejes Estrategicos" prompt="1. So">
          <x14:formula1>
            <xm:f>'D:\VICERRECTORIA PLANIFICACION ITLA\Planes Operativos ITLA\POA 2017\[POA 2017 - Programas de Extension.xlsx]PDI - Actualizado'!#REF!</xm:f>
          </x14:formula1>
          <xm:sqref>C11:C30</xm:sqref>
        </x14:dataValidation>
        <x14:dataValidation type="list" allowBlank="1" showErrorMessage="1">
          <x14:formula1>
            <xm:f>'D:\VICERRECTORIA PLANIFICACION ITLA\Planes Operativos ITLA\POA 2017\[POA 2017 - Programas de Extension.xlsx]PDI - Actualizado'!#REF!</xm:f>
          </x14:formula1>
          <xm:sqref>B11:B18 B20:B30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view="pageBreakPreview" topLeftCell="F38" zoomScaleNormal="85" zoomScaleSheetLayoutView="100" workbookViewId="0">
      <selection activeCell="F40" sqref="F40"/>
    </sheetView>
  </sheetViews>
  <sheetFormatPr baseColWidth="10" defaultRowHeight="15" x14ac:dyDescent="0.25"/>
  <cols>
    <col min="1" max="1" width="28.5703125" style="75" hidden="1" customWidth="1"/>
    <col min="2" max="4" width="25.7109375" style="75" hidden="1" customWidth="1"/>
    <col min="5" max="5" width="18.42578125" style="75" hidden="1" customWidth="1"/>
    <col min="6" max="8" width="30.5703125" style="75" customWidth="1"/>
    <col min="9" max="9" width="16.28515625" style="245" bestFit="1" customWidth="1"/>
    <col min="10" max="10" width="23" style="75" customWidth="1"/>
    <col min="11" max="11" width="8.42578125" style="89" customWidth="1"/>
    <col min="12" max="12" width="11.42578125" style="89"/>
    <col min="13" max="13" width="11.42578125" style="89" customWidth="1"/>
    <col min="14" max="14" width="29" style="75" customWidth="1"/>
    <col min="15" max="15" width="13.7109375" style="89" customWidth="1"/>
    <col min="16" max="16" width="9.85546875" style="89" customWidth="1"/>
    <col min="17" max="17" width="11.42578125" style="89" customWidth="1"/>
    <col min="18" max="18" width="29.28515625" style="75" customWidth="1"/>
    <col min="19" max="19" width="41.42578125" style="75" customWidth="1"/>
    <col min="20" max="16384" width="11.42578125" style="75"/>
  </cols>
  <sheetData>
    <row r="1" spans="1:19" x14ac:dyDescent="0.25">
      <c r="A1" s="72"/>
      <c r="B1" s="72"/>
      <c r="C1" s="72"/>
      <c r="D1" s="73"/>
      <c r="E1" s="73"/>
      <c r="F1" s="73"/>
      <c r="G1" s="73"/>
      <c r="H1" s="73"/>
      <c r="I1" s="221"/>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222"/>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223"/>
      <c r="J5" s="12"/>
      <c r="K5" s="12"/>
      <c r="L5" s="12"/>
      <c r="M5" s="12"/>
      <c r="N5" s="12"/>
      <c r="O5" s="12"/>
      <c r="P5" s="12"/>
      <c r="Q5" s="12"/>
      <c r="R5" s="12"/>
      <c r="S5" s="12"/>
    </row>
    <row r="6" spans="1:19" s="11" customFormat="1" ht="15" customHeight="1" x14ac:dyDescent="0.25">
      <c r="A6" s="12"/>
      <c r="B6" s="12"/>
      <c r="C6" s="12"/>
      <c r="D6" s="12"/>
      <c r="E6" s="12"/>
      <c r="F6" s="12"/>
      <c r="G6" s="12"/>
      <c r="H6" s="12"/>
      <c r="I6" s="223"/>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224"/>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720</v>
      </c>
      <c r="H10" s="77" t="s">
        <v>19</v>
      </c>
      <c r="I10" s="225" t="s">
        <v>17</v>
      </c>
      <c r="J10" s="77" t="s">
        <v>18</v>
      </c>
      <c r="K10" s="77" t="s">
        <v>20</v>
      </c>
      <c r="L10" s="77" t="s">
        <v>3</v>
      </c>
      <c r="M10" s="77" t="s">
        <v>4</v>
      </c>
      <c r="N10" s="77" t="s">
        <v>6</v>
      </c>
      <c r="O10" s="77" t="s">
        <v>7</v>
      </c>
      <c r="P10" s="77" t="s">
        <v>8</v>
      </c>
      <c r="Q10" s="77" t="s">
        <v>9</v>
      </c>
      <c r="R10" s="77" t="s">
        <v>10</v>
      </c>
      <c r="S10" s="77" t="s">
        <v>11</v>
      </c>
    </row>
    <row r="11" spans="1:19" s="85" customFormat="1" ht="90" x14ac:dyDescent="0.25">
      <c r="A11" s="79" t="s">
        <v>115</v>
      </c>
      <c r="B11" s="79" t="s">
        <v>24</v>
      </c>
      <c r="C11" s="79" t="s">
        <v>38</v>
      </c>
      <c r="D11" s="79" t="s">
        <v>66</v>
      </c>
      <c r="E11" s="80" t="s">
        <v>873</v>
      </c>
      <c r="F11" s="80" t="s">
        <v>874</v>
      </c>
      <c r="G11" s="226" t="s">
        <v>875</v>
      </c>
      <c r="H11" s="79" t="s">
        <v>876</v>
      </c>
      <c r="I11" s="227" t="s">
        <v>877</v>
      </c>
      <c r="J11" s="79" t="s">
        <v>878</v>
      </c>
      <c r="K11" s="121">
        <v>3</v>
      </c>
      <c r="L11" s="3">
        <v>0.75</v>
      </c>
      <c r="M11" s="228">
        <f t="shared" ref="M11:M40" si="0">(K11*(L11/100))</f>
        <v>2.2499999999999999E-2</v>
      </c>
      <c r="N11" s="79" t="s">
        <v>879</v>
      </c>
      <c r="O11" s="121">
        <v>1</v>
      </c>
      <c r="P11" s="83">
        <v>2</v>
      </c>
      <c r="Q11" s="167" t="str">
        <f t="shared" ref="Q11:Q40" si="1">IF($O11*$P11&lt;=0,"",(IF($O11*$P11=9,"ALTO",IF($O11*$P11=6,"ALTO",IF($O11*$P11=4,"MEDIO",IF($O11*$P11=3,"MEDIO",IF($O11*$P11=2,"BAJO",IF($O11*$P11=1,"BAJO",0))))))))</f>
        <v>BAJO</v>
      </c>
      <c r="R11" s="79" t="s">
        <v>880</v>
      </c>
      <c r="S11" s="79" t="s">
        <v>881</v>
      </c>
    </row>
    <row r="12" spans="1:19" s="85" customFormat="1" ht="75" x14ac:dyDescent="0.25">
      <c r="A12" s="79" t="s">
        <v>115</v>
      </c>
      <c r="B12" s="79" t="s">
        <v>24</v>
      </c>
      <c r="C12" s="79" t="s">
        <v>38</v>
      </c>
      <c r="D12" s="79" t="s">
        <v>66</v>
      </c>
      <c r="E12" s="80" t="s">
        <v>873</v>
      </c>
      <c r="F12" s="80" t="s">
        <v>874</v>
      </c>
      <c r="G12" s="226" t="s">
        <v>875</v>
      </c>
      <c r="H12" s="79" t="s">
        <v>882</v>
      </c>
      <c r="I12" s="229" t="s">
        <v>877</v>
      </c>
      <c r="J12" s="79" t="s">
        <v>883</v>
      </c>
      <c r="K12" s="121">
        <v>3</v>
      </c>
      <c r="L12" s="3">
        <v>0.75</v>
      </c>
      <c r="M12" s="228">
        <f t="shared" si="0"/>
        <v>2.2499999999999999E-2</v>
      </c>
      <c r="N12" s="79" t="s">
        <v>884</v>
      </c>
      <c r="O12" s="121">
        <v>1</v>
      </c>
      <c r="P12" s="83">
        <v>2</v>
      </c>
      <c r="Q12" s="167" t="str">
        <f t="shared" si="1"/>
        <v>BAJO</v>
      </c>
      <c r="R12" s="79" t="s">
        <v>885</v>
      </c>
      <c r="S12" s="79"/>
    </row>
    <row r="13" spans="1:19" s="85" customFormat="1" ht="75" x14ac:dyDescent="0.25">
      <c r="A13" s="79" t="s">
        <v>115</v>
      </c>
      <c r="B13" s="79" t="s">
        <v>24</v>
      </c>
      <c r="C13" s="79" t="s">
        <v>38</v>
      </c>
      <c r="D13" s="79" t="s">
        <v>66</v>
      </c>
      <c r="E13" s="80" t="s">
        <v>873</v>
      </c>
      <c r="F13" s="80" t="s">
        <v>874</v>
      </c>
      <c r="G13" s="226" t="s">
        <v>875</v>
      </c>
      <c r="H13" s="80" t="s">
        <v>886</v>
      </c>
      <c r="I13" s="229" t="s">
        <v>887</v>
      </c>
      <c r="J13" s="79" t="s">
        <v>883</v>
      </c>
      <c r="K13" s="121">
        <v>3</v>
      </c>
      <c r="L13" s="3">
        <v>0</v>
      </c>
      <c r="M13" s="228">
        <f t="shared" si="0"/>
        <v>0</v>
      </c>
      <c r="N13" s="79" t="s">
        <v>884</v>
      </c>
      <c r="O13" s="121">
        <v>1</v>
      </c>
      <c r="P13" s="83">
        <v>2</v>
      </c>
      <c r="Q13" s="167" t="str">
        <f t="shared" si="1"/>
        <v>BAJO</v>
      </c>
      <c r="R13" s="79" t="s">
        <v>888</v>
      </c>
      <c r="S13" s="79"/>
    </row>
    <row r="14" spans="1:19" s="85" customFormat="1" ht="69.95" customHeight="1" x14ac:dyDescent="0.25">
      <c r="A14" s="79" t="s">
        <v>115</v>
      </c>
      <c r="B14" s="79" t="s">
        <v>24</v>
      </c>
      <c r="C14" s="79" t="s">
        <v>38</v>
      </c>
      <c r="D14" s="79" t="s">
        <v>66</v>
      </c>
      <c r="E14" s="80" t="s">
        <v>873</v>
      </c>
      <c r="F14" s="80" t="s">
        <v>889</v>
      </c>
      <c r="G14" s="230" t="s">
        <v>890</v>
      </c>
      <c r="H14" s="80" t="s">
        <v>891</v>
      </c>
      <c r="I14" s="229" t="s">
        <v>877</v>
      </c>
      <c r="J14" s="231" t="s">
        <v>892</v>
      </c>
      <c r="K14" s="121">
        <v>3</v>
      </c>
      <c r="L14" s="3">
        <v>1</v>
      </c>
      <c r="M14" s="228">
        <f t="shared" si="0"/>
        <v>0.03</v>
      </c>
      <c r="N14" s="232" t="s">
        <v>893</v>
      </c>
      <c r="O14" s="121">
        <v>1</v>
      </c>
      <c r="P14" s="83">
        <v>2</v>
      </c>
      <c r="Q14" s="167" t="str">
        <f t="shared" si="1"/>
        <v>BAJO</v>
      </c>
      <c r="R14" s="232" t="s">
        <v>894</v>
      </c>
      <c r="S14" s="232" t="s">
        <v>895</v>
      </c>
    </row>
    <row r="15" spans="1:19" s="85" customFormat="1" ht="45" x14ac:dyDescent="0.25">
      <c r="A15" s="79" t="s">
        <v>115</v>
      </c>
      <c r="B15" s="79" t="s">
        <v>24</v>
      </c>
      <c r="C15" s="79" t="s">
        <v>38</v>
      </c>
      <c r="D15" s="79" t="s">
        <v>66</v>
      </c>
      <c r="E15" s="80" t="s">
        <v>873</v>
      </c>
      <c r="F15" s="80" t="s">
        <v>889</v>
      </c>
      <c r="G15" s="230" t="s">
        <v>890</v>
      </c>
      <c r="H15" s="80" t="s">
        <v>896</v>
      </c>
      <c r="I15" s="229" t="s">
        <v>657</v>
      </c>
      <c r="J15" s="231" t="s">
        <v>892</v>
      </c>
      <c r="K15" s="121">
        <v>3</v>
      </c>
      <c r="L15" s="3">
        <v>1</v>
      </c>
      <c r="M15" s="228">
        <f t="shared" si="0"/>
        <v>0.03</v>
      </c>
      <c r="N15" s="232" t="s">
        <v>893</v>
      </c>
      <c r="O15" s="121">
        <v>1</v>
      </c>
      <c r="P15" s="83">
        <v>2</v>
      </c>
      <c r="Q15" s="167" t="str">
        <f t="shared" si="1"/>
        <v>BAJO</v>
      </c>
      <c r="R15" s="232" t="s">
        <v>894</v>
      </c>
      <c r="S15" s="232"/>
    </row>
    <row r="16" spans="1:19" s="85" customFormat="1" ht="90" x14ac:dyDescent="0.25">
      <c r="A16" s="79" t="s">
        <v>115</v>
      </c>
      <c r="B16" s="79" t="s">
        <v>24</v>
      </c>
      <c r="C16" s="79" t="s">
        <v>38</v>
      </c>
      <c r="D16" s="79" t="s">
        <v>66</v>
      </c>
      <c r="E16" s="80" t="s">
        <v>873</v>
      </c>
      <c r="F16" s="80" t="s">
        <v>889</v>
      </c>
      <c r="G16" s="230" t="s">
        <v>890</v>
      </c>
      <c r="H16" s="80" t="s">
        <v>897</v>
      </c>
      <c r="I16" s="229" t="s">
        <v>640</v>
      </c>
      <c r="J16" s="231" t="s">
        <v>898</v>
      </c>
      <c r="K16" s="121">
        <v>3</v>
      </c>
      <c r="L16" s="3">
        <v>1</v>
      </c>
      <c r="M16" s="228">
        <f t="shared" si="0"/>
        <v>0.03</v>
      </c>
      <c r="N16" s="232" t="s">
        <v>893</v>
      </c>
      <c r="O16" s="121">
        <v>1</v>
      </c>
      <c r="P16" s="83">
        <v>2</v>
      </c>
      <c r="Q16" s="167" t="str">
        <f t="shared" si="1"/>
        <v>BAJO</v>
      </c>
      <c r="R16" s="232" t="s">
        <v>894</v>
      </c>
      <c r="S16" s="232"/>
    </row>
    <row r="17" spans="1:19" s="85" customFormat="1" ht="75" x14ac:dyDescent="0.25">
      <c r="A17" s="79" t="s">
        <v>115</v>
      </c>
      <c r="B17" s="79" t="s">
        <v>24</v>
      </c>
      <c r="C17" s="79" t="s">
        <v>38</v>
      </c>
      <c r="D17" s="79" t="s">
        <v>66</v>
      </c>
      <c r="E17" s="80" t="s">
        <v>873</v>
      </c>
      <c r="F17" s="80" t="s">
        <v>889</v>
      </c>
      <c r="G17" s="230" t="s">
        <v>890</v>
      </c>
      <c r="H17" s="80" t="s">
        <v>899</v>
      </c>
      <c r="I17" s="229" t="s">
        <v>327</v>
      </c>
      <c r="J17" s="231" t="s">
        <v>900</v>
      </c>
      <c r="K17" s="121">
        <v>4</v>
      </c>
      <c r="L17" s="3">
        <v>1</v>
      </c>
      <c r="M17" s="228">
        <f t="shared" si="0"/>
        <v>0.04</v>
      </c>
      <c r="N17" s="232" t="s">
        <v>901</v>
      </c>
      <c r="O17" s="121">
        <v>1</v>
      </c>
      <c r="P17" s="83">
        <v>2</v>
      </c>
      <c r="Q17" s="167" t="str">
        <f t="shared" si="1"/>
        <v>BAJO</v>
      </c>
      <c r="R17" s="232" t="s">
        <v>894</v>
      </c>
      <c r="S17" s="232"/>
    </row>
    <row r="18" spans="1:19" s="85" customFormat="1" ht="75" customHeight="1" x14ac:dyDescent="0.25">
      <c r="A18" s="79" t="s">
        <v>115</v>
      </c>
      <c r="B18" s="79" t="s">
        <v>24</v>
      </c>
      <c r="C18" s="79" t="s">
        <v>38</v>
      </c>
      <c r="D18" s="79" t="s">
        <v>66</v>
      </c>
      <c r="E18" s="80" t="s">
        <v>873</v>
      </c>
      <c r="F18" s="79" t="s">
        <v>902</v>
      </c>
      <c r="G18" s="230" t="s">
        <v>890</v>
      </c>
      <c r="H18" s="233" t="s">
        <v>903</v>
      </c>
      <c r="I18" s="234" t="s">
        <v>904</v>
      </c>
      <c r="J18" s="231" t="s">
        <v>905</v>
      </c>
      <c r="K18" s="121">
        <v>3</v>
      </c>
      <c r="L18" s="3">
        <v>1</v>
      </c>
      <c r="M18" s="5">
        <f t="shared" si="0"/>
        <v>0.03</v>
      </c>
      <c r="N18" s="232" t="s">
        <v>906</v>
      </c>
      <c r="O18" s="83">
        <v>1</v>
      </c>
      <c r="P18" s="83">
        <v>2</v>
      </c>
      <c r="Q18" s="167" t="str">
        <f t="shared" si="1"/>
        <v>BAJO</v>
      </c>
      <c r="R18" s="232" t="s">
        <v>907</v>
      </c>
      <c r="S18" s="232" t="s">
        <v>908</v>
      </c>
    </row>
    <row r="19" spans="1:19" s="85" customFormat="1" ht="60" x14ac:dyDescent="0.25">
      <c r="A19" s="79" t="s">
        <v>115</v>
      </c>
      <c r="B19" s="79" t="s">
        <v>24</v>
      </c>
      <c r="C19" s="79" t="s">
        <v>38</v>
      </c>
      <c r="D19" s="79" t="s">
        <v>66</v>
      </c>
      <c r="E19" s="80" t="s">
        <v>873</v>
      </c>
      <c r="F19" s="79" t="s">
        <v>902</v>
      </c>
      <c r="G19" s="230" t="s">
        <v>890</v>
      </c>
      <c r="H19" s="233" t="s">
        <v>909</v>
      </c>
      <c r="I19" s="234" t="s">
        <v>640</v>
      </c>
      <c r="J19" s="231" t="s">
        <v>910</v>
      </c>
      <c r="K19" s="121">
        <v>3</v>
      </c>
      <c r="L19" s="3">
        <v>1</v>
      </c>
      <c r="M19" s="5">
        <f t="shared" si="0"/>
        <v>0.03</v>
      </c>
      <c r="N19" s="232" t="s">
        <v>906</v>
      </c>
      <c r="O19" s="83">
        <v>1</v>
      </c>
      <c r="P19" s="83">
        <v>2</v>
      </c>
      <c r="Q19" s="167" t="str">
        <f t="shared" si="1"/>
        <v>BAJO</v>
      </c>
      <c r="R19" s="232" t="s">
        <v>907</v>
      </c>
      <c r="S19" s="232"/>
    </row>
    <row r="20" spans="1:19" s="85" customFormat="1" ht="60" x14ac:dyDescent="0.25">
      <c r="A20" s="79" t="s">
        <v>115</v>
      </c>
      <c r="B20" s="79" t="s">
        <v>24</v>
      </c>
      <c r="C20" s="79" t="s">
        <v>38</v>
      </c>
      <c r="D20" s="79" t="s">
        <v>66</v>
      </c>
      <c r="E20" s="80" t="s">
        <v>873</v>
      </c>
      <c r="F20" s="79" t="s">
        <v>902</v>
      </c>
      <c r="G20" s="226" t="s">
        <v>890</v>
      </c>
      <c r="H20" s="233" t="s">
        <v>896</v>
      </c>
      <c r="I20" s="234" t="s">
        <v>911</v>
      </c>
      <c r="J20" s="231" t="s">
        <v>912</v>
      </c>
      <c r="K20" s="121">
        <v>3</v>
      </c>
      <c r="L20" s="3">
        <v>0</v>
      </c>
      <c r="M20" s="5">
        <f t="shared" si="0"/>
        <v>0</v>
      </c>
      <c r="N20" s="232" t="s">
        <v>906</v>
      </c>
      <c r="O20" s="83">
        <v>1</v>
      </c>
      <c r="P20" s="83">
        <v>2</v>
      </c>
      <c r="Q20" s="167" t="str">
        <f t="shared" si="1"/>
        <v>BAJO</v>
      </c>
      <c r="R20" s="232" t="s">
        <v>907</v>
      </c>
      <c r="S20" s="232"/>
    </row>
    <row r="21" spans="1:19" s="85" customFormat="1" ht="105" x14ac:dyDescent="0.25">
      <c r="A21" s="79" t="s">
        <v>115</v>
      </c>
      <c r="B21" s="79" t="s">
        <v>24</v>
      </c>
      <c r="C21" s="79" t="s">
        <v>38</v>
      </c>
      <c r="D21" s="79" t="s">
        <v>66</v>
      </c>
      <c r="E21" s="80" t="s">
        <v>873</v>
      </c>
      <c r="F21" s="79" t="s">
        <v>902</v>
      </c>
      <c r="G21" s="235" t="s">
        <v>890</v>
      </c>
      <c r="H21" s="233" t="s">
        <v>899</v>
      </c>
      <c r="I21" s="234" t="s">
        <v>327</v>
      </c>
      <c r="J21" s="231" t="s">
        <v>913</v>
      </c>
      <c r="K21" s="121">
        <v>4</v>
      </c>
      <c r="L21" s="3">
        <v>0</v>
      </c>
      <c r="M21" s="5">
        <f t="shared" si="0"/>
        <v>0</v>
      </c>
      <c r="N21" s="232" t="s">
        <v>906</v>
      </c>
      <c r="O21" s="83">
        <v>1</v>
      </c>
      <c r="P21" s="83">
        <v>2</v>
      </c>
      <c r="Q21" s="167" t="str">
        <f t="shared" si="1"/>
        <v>BAJO</v>
      </c>
      <c r="R21" s="232" t="s">
        <v>907</v>
      </c>
      <c r="S21" s="232"/>
    </row>
    <row r="22" spans="1:19" s="85" customFormat="1" ht="75" x14ac:dyDescent="0.25">
      <c r="A22" s="79" t="s">
        <v>115</v>
      </c>
      <c r="B22" s="79" t="s">
        <v>24</v>
      </c>
      <c r="C22" s="79" t="s">
        <v>38</v>
      </c>
      <c r="D22" s="79" t="s">
        <v>66</v>
      </c>
      <c r="E22" s="80" t="s">
        <v>873</v>
      </c>
      <c r="F22" s="79" t="s">
        <v>914</v>
      </c>
      <c r="G22" s="79" t="s">
        <v>915</v>
      </c>
      <c r="H22" s="233" t="s">
        <v>916</v>
      </c>
      <c r="I22" s="234" t="s">
        <v>877</v>
      </c>
      <c r="J22" s="236" t="s">
        <v>917</v>
      </c>
      <c r="K22" s="121">
        <v>4</v>
      </c>
      <c r="L22" s="3">
        <v>0.25</v>
      </c>
      <c r="M22" s="228">
        <f t="shared" si="0"/>
        <v>0.01</v>
      </c>
      <c r="N22" s="237" t="s">
        <v>918</v>
      </c>
      <c r="O22" s="83">
        <v>1</v>
      </c>
      <c r="P22" s="83">
        <v>2</v>
      </c>
      <c r="Q22" s="167" t="str">
        <f t="shared" si="1"/>
        <v>BAJO</v>
      </c>
      <c r="R22" s="238" t="s">
        <v>919</v>
      </c>
      <c r="S22" s="232" t="s">
        <v>920</v>
      </c>
    </row>
    <row r="23" spans="1:19" s="85" customFormat="1" ht="90" x14ac:dyDescent="0.25">
      <c r="A23" s="79" t="s">
        <v>115</v>
      </c>
      <c r="B23" s="79" t="s">
        <v>24</v>
      </c>
      <c r="C23" s="79" t="s">
        <v>38</v>
      </c>
      <c r="D23" s="79" t="s">
        <v>66</v>
      </c>
      <c r="E23" s="80" t="s">
        <v>873</v>
      </c>
      <c r="F23" s="79" t="s">
        <v>914</v>
      </c>
      <c r="G23" s="79" t="s">
        <v>915</v>
      </c>
      <c r="H23" s="233" t="s">
        <v>921</v>
      </c>
      <c r="I23" s="234" t="s">
        <v>611</v>
      </c>
      <c r="J23" s="236" t="s">
        <v>922</v>
      </c>
      <c r="K23" s="121">
        <v>4</v>
      </c>
      <c r="L23" s="3">
        <v>0</v>
      </c>
      <c r="M23" s="228">
        <f t="shared" si="0"/>
        <v>0</v>
      </c>
      <c r="N23" s="237" t="s">
        <v>923</v>
      </c>
      <c r="O23" s="83">
        <v>1</v>
      </c>
      <c r="P23" s="83">
        <v>2</v>
      </c>
      <c r="Q23" s="167" t="str">
        <f t="shared" si="1"/>
        <v>BAJO</v>
      </c>
      <c r="R23" s="238" t="s">
        <v>924</v>
      </c>
      <c r="S23" s="232" t="s">
        <v>925</v>
      </c>
    </row>
    <row r="24" spans="1:19" s="85" customFormat="1" ht="150" x14ac:dyDescent="0.25">
      <c r="A24" s="79" t="s">
        <v>115</v>
      </c>
      <c r="B24" s="79" t="s">
        <v>24</v>
      </c>
      <c r="C24" s="79" t="s">
        <v>38</v>
      </c>
      <c r="D24" s="79" t="s">
        <v>66</v>
      </c>
      <c r="E24" s="80" t="s">
        <v>873</v>
      </c>
      <c r="F24" s="79" t="s">
        <v>914</v>
      </c>
      <c r="G24" s="79" t="s">
        <v>915</v>
      </c>
      <c r="H24" s="233" t="s">
        <v>926</v>
      </c>
      <c r="I24" s="234" t="s">
        <v>927</v>
      </c>
      <c r="J24" s="236" t="s">
        <v>928</v>
      </c>
      <c r="K24" s="121">
        <v>3</v>
      </c>
      <c r="L24" s="3">
        <v>0</v>
      </c>
      <c r="M24" s="228">
        <f t="shared" si="0"/>
        <v>0</v>
      </c>
      <c r="N24" s="239" t="s">
        <v>929</v>
      </c>
      <c r="O24" s="83">
        <v>1</v>
      </c>
      <c r="P24" s="83">
        <v>2</v>
      </c>
      <c r="Q24" s="167" t="str">
        <f t="shared" si="1"/>
        <v>BAJO</v>
      </c>
      <c r="R24" s="238" t="s">
        <v>930</v>
      </c>
      <c r="S24" s="232"/>
    </row>
    <row r="25" spans="1:19" s="85" customFormat="1" ht="60" x14ac:dyDescent="0.25">
      <c r="A25" s="79" t="s">
        <v>115</v>
      </c>
      <c r="B25" s="79" t="s">
        <v>24</v>
      </c>
      <c r="C25" s="79" t="s">
        <v>38</v>
      </c>
      <c r="D25" s="79" t="s">
        <v>66</v>
      </c>
      <c r="E25" s="80" t="s">
        <v>873</v>
      </c>
      <c r="F25" s="79" t="s">
        <v>914</v>
      </c>
      <c r="G25" s="79" t="s">
        <v>931</v>
      </c>
      <c r="H25" s="79" t="s">
        <v>932</v>
      </c>
      <c r="I25" s="234" t="s">
        <v>904</v>
      </c>
      <c r="J25" s="236" t="s">
        <v>933</v>
      </c>
      <c r="K25" s="121">
        <v>4</v>
      </c>
      <c r="L25" s="3">
        <v>0</v>
      </c>
      <c r="M25" s="228">
        <f t="shared" si="0"/>
        <v>0</v>
      </c>
      <c r="N25" s="239" t="s">
        <v>934</v>
      </c>
      <c r="O25" s="83">
        <v>1</v>
      </c>
      <c r="P25" s="83">
        <v>2</v>
      </c>
      <c r="Q25" s="167" t="str">
        <f t="shared" si="1"/>
        <v>BAJO</v>
      </c>
      <c r="R25" s="239" t="s">
        <v>935</v>
      </c>
      <c r="S25" s="232"/>
    </row>
    <row r="26" spans="1:19" s="85" customFormat="1" ht="78" customHeight="1" x14ac:dyDescent="0.25">
      <c r="A26" s="79" t="s">
        <v>115</v>
      </c>
      <c r="B26" s="79" t="s">
        <v>24</v>
      </c>
      <c r="C26" s="79" t="s">
        <v>38</v>
      </c>
      <c r="D26" s="79" t="s">
        <v>66</v>
      </c>
      <c r="E26" s="80" t="s">
        <v>873</v>
      </c>
      <c r="F26" s="79" t="s">
        <v>914</v>
      </c>
      <c r="G26" s="162" t="s">
        <v>936</v>
      </c>
      <c r="H26" s="233" t="s">
        <v>937</v>
      </c>
      <c r="I26" s="234" t="s">
        <v>904</v>
      </c>
      <c r="J26" s="236" t="s">
        <v>922</v>
      </c>
      <c r="K26" s="121">
        <v>3</v>
      </c>
      <c r="L26" s="3">
        <v>0</v>
      </c>
      <c r="M26" s="228">
        <f t="shared" si="0"/>
        <v>0</v>
      </c>
      <c r="N26" s="79" t="s">
        <v>938</v>
      </c>
      <c r="O26" s="83">
        <v>1</v>
      </c>
      <c r="P26" s="83">
        <v>2</v>
      </c>
      <c r="Q26" s="167" t="str">
        <f t="shared" si="1"/>
        <v>BAJO</v>
      </c>
      <c r="R26" s="237" t="s">
        <v>939</v>
      </c>
      <c r="S26" s="232"/>
    </row>
    <row r="27" spans="1:19" s="85" customFormat="1" ht="75" x14ac:dyDescent="0.25">
      <c r="A27" s="79" t="s">
        <v>115</v>
      </c>
      <c r="B27" s="79" t="s">
        <v>24</v>
      </c>
      <c r="C27" s="79" t="s">
        <v>38</v>
      </c>
      <c r="D27" s="79" t="s">
        <v>66</v>
      </c>
      <c r="E27" s="80" t="s">
        <v>873</v>
      </c>
      <c r="F27" s="79" t="s">
        <v>940</v>
      </c>
      <c r="G27" s="230" t="s">
        <v>941</v>
      </c>
      <c r="H27" s="233" t="s">
        <v>942</v>
      </c>
      <c r="I27" s="118" t="s">
        <v>877</v>
      </c>
      <c r="J27" s="236" t="s">
        <v>943</v>
      </c>
      <c r="K27" s="121">
        <v>3</v>
      </c>
      <c r="L27" s="3">
        <v>1</v>
      </c>
      <c r="M27" s="228">
        <f t="shared" si="0"/>
        <v>0.03</v>
      </c>
      <c r="N27" s="237" t="s">
        <v>944</v>
      </c>
      <c r="O27" s="83">
        <v>1</v>
      </c>
      <c r="P27" s="83">
        <v>2</v>
      </c>
      <c r="Q27" s="167" t="str">
        <f t="shared" si="1"/>
        <v>BAJO</v>
      </c>
      <c r="R27" s="237" t="s">
        <v>945</v>
      </c>
      <c r="S27" s="232" t="s">
        <v>946</v>
      </c>
    </row>
    <row r="28" spans="1:19" s="85" customFormat="1" ht="75" x14ac:dyDescent="0.25">
      <c r="A28" s="79" t="s">
        <v>115</v>
      </c>
      <c r="B28" s="79" t="s">
        <v>24</v>
      </c>
      <c r="C28" s="79" t="s">
        <v>38</v>
      </c>
      <c r="D28" s="79" t="s">
        <v>66</v>
      </c>
      <c r="E28" s="80" t="s">
        <v>873</v>
      </c>
      <c r="F28" s="79" t="s">
        <v>940</v>
      </c>
      <c r="G28" s="230" t="s">
        <v>941</v>
      </c>
      <c r="H28" s="233" t="s">
        <v>947</v>
      </c>
      <c r="I28" s="118" t="s">
        <v>877</v>
      </c>
      <c r="J28" s="236" t="s">
        <v>943</v>
      </c>
      <c r="K28" s="121">
        <v>3</v>
      </c>
      <c r="L28" s="3">
        <v>1</v>
      </c>
      <c r="M28" s="228">
        <f t="shared" si="0"/>
        <v>0.03</v>
      </c>
      <c r="N28" s="237"/>
      <c r="O28" s="83">
        <v>1</v>
      </c>
      <c r="P28" s="83">
        <v>1</v>
      </c>
      <c r="Q28" s="167" t="str">
        <f t="shared" si="1"/>
        <v>BAJO</v>
      </c>
      <c r="R28" s="237"/>
      <c r="S28" s="232"/>
    </row>
    <row r="29" spans="1:19" s="85" customFormat="1" ht="75" x14ac:dyDescent="0.25">
      <c r="A29" s="79" t="s">
        <v>115</v>
      </c>
      <c r="B29" s="79" t="s">
        <v>24</v>
      </c>
      <c r="C29" s="79" t="s">
        <v>38</v>
      </c>
      <c r="D29" s="79" t="s">
        <v>66</v>
      </c>
      <c r="E29" s="80" t="s">
        <v>873</v>
      </c>
      <c r="F29" s="79" t="s">
        <v>940</v>
      </c>
      <c r="G29" s="230" t="s">
        <v>941</v>
      </c>
      <c r="H29" s="233" t="s">
        <v>948</v>
      </c>
      <c r="I29" s="118" t="s">
        <v>877</v>
      </c>
      <c r="J29" s="236" t="s">
        <v>949</v>
      </c>
      <c r="K29" s="121">
        <v>3</v>
      </c>
      <c r="L29" s="3">
        <v>1</v>
      </c>
      <c r="M29" s="228">
        <f t="shared" si="0"/>
        <v>0.03</v>
      </c>
      <c r="N29" s="237" t="s">
        <v>950</v>
      </c>
      <c r="O29" s="83">
        <v>1</v>
      </c>
      <c r="P29" s="83">
        <v>2</v>
      </c>
      <c r="Q29" s="167" t="str">
        <f t="shared" si="1"/>
        <v>BAJO</v>
      </c>
      <c r="R29" s="237" t="s">
        <v>951</v>
      </c>
      <c r="S29" s="232"/>
    </row>
    <row r="30" spans="1:19" s="85" customFormat="1" ht="45" x14ac:dyDescent="0.25">
      <c r="A30" s="79" t="s">
        <v>115</v>
      </c>
      <c r="B30" s="79" t="s">
        <v>24</v>
      </c>
      <c r="C30" s="79" t="s">
        <v>38</v>
      </c>
      <c r="D30" s="79" t="s">
        <v>66</v>
      </c>
      <c r="E30" s="80" t="s">
        <v>873</v>
      </c>
      <c r="F30" s="79" t="s">
        <v>940</v>
      </c>
      <c r="G30" s="230" t="s">
        <v>941</v>
      </c>
      <c r="H30" s="233" t="s">
        <v>952</v>
      </c>
      <c r="I30" s="118" t="s">
        <v>877</v>
      </c>
      <c r="J30" s="236" t="s">
        <v>949</v>
      </c>
      <c r="K30" s="121">
        <v>3</v>
      </c>
      <c r="L30" s="3">
        <v>1</v>
      </c>
      <c r="M30" s="228">
        <f t="shared" si="0"/>
        <v>0.03</v>
      </c>
      <c r="N30" s="237"/>
      <c r="O30" s="83">
        <v>1</v>
      </c>
      <c r="P30" s="83">
        <v>1</v>
      </c>
      <c r="Q30" s="167" t="str">
        <f t="shared" si="1"/>
        <v>BAJO</v>
      </c>
      <c r="R30" s="237"/>
      <c r="S30" s="232"/>
    </row>
    <row r="31" spans="1:19" s="85" customFormat="1" ht="75" x14ac:dyDescent="0.25">
      <c r="A31" s="79" t="s">
        <v>115</v>
      </c>
      <c r="B31" s="79" t="s">
        <v>24</v>
      </c>
      <c r="C31" s="79" t="s">
        <v>38</v>
      </c>
      <c r="D31" s="79" t="s">
        <v>66</v>
      </c>
      <c r="E31" s="80" t="s">
        <v>873</v>
      </c>
      <c r="F31" s="79" t="s">
        <v>940</v>
      </c>
      <c r="G31" s="230" t="s">
        <v>941</v>
      </c>
      <c r="H31" s="233" t="s">
        <v>953</v>
      </c>
      <c r="I31" s="118" t="s">
        <v>927</v>
      </c>
      <c r="J31" s="236" t="s">
        <v>943</v>
      </c>
      <c r="K31" s="121">
        <v>4</v>
      </c>
      <c r="L31" s="3">
        <v>0</v>
      </c>
      <c r="M31" s="228">
        <f t="shared" si="0"/>
        <v>0</v>
      </c>
      <c r="N31" s="237"/>
      <c r="O31" s="83">
        <v>1</v>
      </c>
      <c r="P31" s="83">
        <v>1</v>
      </c>
      <c r="Q31" s="167" t="str">
        <f t="shared" si="1"/>
        <v>BAJO</v>
      </c>
      <c r="R31" s="237"/>
      <c r="S31" s="232"/>
    </row>
    <row r="32" spans="1:19" s="85" customFormat="1" ht="75" customHeight="1" x14ac:dyDescent="0.25">
      <c r="A32" s="79" t="s">
        <v>115</v>
      </c>
      <c r="B32" s="79" t="s">
        <v>24</v>
      </c>
      <c r="C32" s="79" t="s">
        <v>38</v>
      </c>
      <c r="D32" s="79" t="s">
        <v>67</v>
      </c>
      <c r="E32" s="80" t="s">
        <v>873</v>
      </c>
      <c r="F32" s="79" t="s">
        <v>954</v>
      </c>
      <c r="G32" s="226" t="s">
        <v>955</v>
      </c>
      <c r="H32" s="79" t="s">
        <v>956</v>
      </c>
      <c r="I32" s="227" t="s">
        <v>657</v>
      </c>
      <c r="J32" s="240" t="s">
        <v>957</v>
      </c>
      <c r="K32" s="121">
        <v>3</v>
      </c>
      <c r="L32" s="3">
        <v>0.2</v>
      </c>
      <c r="M32" s="228">
        <f t="shared" si="0"/>
        <v>6.0000000000000001E-3</v>
      </c>
      <c r="N32" s="237" t="s">
        <v>958</v>
      </c>
      <c r="O32" s="121">
        <v>1</v>
      </c>
      <c r="P32" s="83">
        <v>2</v>
      </c>
      <c r="Q32" s="167" t="str">
        <f t="shared" si="1"/>
        <v>BAJO</v>
      </c>
      <c r="R32" s="237" t="s">
        <v>959</v>
      </c>
      <c r="S32" s="232" t="s">
        <v>960</v>
      </c>
    </row>
    <row r="33" spans="1:19" s="85" customFormat="1" ht="45" x14ac:dyDescent="0.25">
      <c r="A33" s="79" t="s">
        <v>115</v>
      </c>
      <c r="B33" s="79" t="s">
        <v>24</v>
      </c>
      <c r="C33" s="79" t="s">
        <v>38</v>
      </c>
      <c r="D33" s="79" t="s">
        <v>67</v>
      </c>
      <c r="E33" s="80" t="s">
        <v>873</v>
      </c>
      <c r="F33" s="79" t="s">
        <v>954</v>
      </c>
      <c r="G33" s="226" t="s">
        <v>955</v>
      </c>
      <c r="H33" s="79" t="s">
        <v>961</v>
      </c>
      <c r="I33" s="227" t="s">
        <v>877</v>
      </c>
      <c r="J33" s="240" t="s">
        <v>962</v>
      </c>
      <c r="K33" s="121">
        <v>3</v>
      </c>
      <c r="L33" s="3">
        <v>1</v>
      </c>
      <c r="M33" s="228">
        <f t="shared" si="0"/>
        <v>0.03</v>
      </c>
      <c r="N33" s="237" t="s">
        <v>963</v>
      </c>
      <c r="O33" s="121">
        <v>1</v>
      </c>
      <c r="P33" s="83">
        <v>2</v>
      </c>
      <c r="Q33" s="167" t="str">
        <f t="shared" si="1"/>
        <v>BAJO</v>
      </c>
      <c r="R33" s="237" t="s">
        <v>964</v>
      </c>
      <c r="S33" s="232"/>
    </row>
    <row r="34" spans="1:19" s="85" customFormat="1" ht="75" x14ac:dyDescent="0.25">
      <c r="A34" s="79" t="s">
        <v>115</v>
      </c>
      <c r="B34" s="79" t="s">
        <v>24</v>
      </c>
      <c r="C34" s="79" t="s">
        <v>38</v>
      </c>
      <c r="D34" s="79" t="s">
        <v>67</v>
      </c>
      <c r="E34" s="80" t="s">
        <v>873</v>
      </c>
      <c r="F34" s="79" t="s">
        <v>954</v>
      </c>
      <c r="G34" s="226" t="s">
        <v>955</v>
      </c>
      <c r="H34" s="79" t="s">
        <v>965</v>
      </c>
      <c r="I34" s="227" t="s">
        <v>877</v>
      </c>
      <c r="J34" s="240" t="s">
        <v>957</v>
      </c>
      <c r="K34" s="121">
        <v>3</v>
      </c>
      <c r="L34" s="3">
        <v>1</v>
      </c>
      <c r="M34" s="228">
        <f t="shared" si="0"/>
        <v>0.03</v>
      </c>
      <c r="N34" s="237" t="s">
        <v>966</v>
      </c>
      <c r="O34" s="121">
        <v>1</v>
      </c>
      <c r="P34" s="83">
        <v>2</v>
      </c>
      <c r="Q34" s="167" t="str">
        <f t="shared" si="1"/>
        <v>BAJO</v>
      </c>
      <c r="R34" s="237" t="s">
        <v>967</v>
      </c>
      <c r="S34" s="232"/>
    </row>
    <row r="35" spans="1:19" s="85" customFormat="1" ht="75" x14ac:dyDescent="0.25">
      <c r="A35" s="79" t="s">
        <v>115</v>
      </c>
      <c r="B35" s="79" t="s">
        <v>24</v>
      </c>
      <c r="C35" s="79" t="s">
        <v>38</v>
      </c>
      <c r="D35" s="79" t="s">
        <v>67</v>
      </c>
      <c r="E35" s="80" t="s">
        <v>873</v>
      </c>
      <c r="F35" s="79" t="s">
        <v>954</v>
      </c>
      <c r="G35" s="226" t="s">
        <v>955</v>
      </c>
      <c r="H35" s="79" t="s">
        <v>968</v>
      </c>
      <c r="I35" s="227" t="s">
        <v>969</v>
      </c>
      <c r="J35" s="240" t="s">
        <v>957</v>
      </c>
      <c r="K35" s="121">
        <v>4</v>
      </c>
      <c r="L35" s="3">
        <v>1</v>
      </c>
      <c r="M35" s="228">
        <f t="shared" si="0"/>
        <v>0.04</v>
      </c>
      <c r="N35" s="237" t="s">
        <v>923</v>
      </c>
      <c r="O35" s="121">
        <v>1</v>
      </c>
      <c r="P35" s="83">
        <v>2</v>
      </c>
      <c r="Q35" s="167" t="str">
        <f t="shared" si="1"/>
        <v>BAJO</v>
      </c>
      <c r="R35" s="237" t="s">
        <v>970</v>
      </c>
      <c r="S35" s="232"/>
    </row>
    <row r="36" spans="1:19" s="85" customFormat="1" ht="60" x14ac:dyDescent="0.25">
      <c r="A36" s="79" t="s">
        <v>115</v>
      </c>
      <c r="B36" s="79" t="s">
        <v>24</v>
      </c>
      <c r="C36" s="79" t="s">
        <v>38</v>
      </c>
      <c r="D36" s="79" t="s">
        <v>67</v>
      </c>
      <c r="E36" s="80" t="s">
        <v>873</v>
      </c>
      <c r="F36" s="235" t="s">
        <v>971</v>
      </c>
      <c r="G36" s="215" t="s">
        <v>972</v>
      </c>
      <c r="H36" s="235" t="s">
        <v>973</v>
      </c>
      <c r="I36" s="241" t="s">
        <v>974</v>
      </c>
      <c r="J36" s="242" t="s">
        <v>975</v>
      </c>
      <c r="K36" s="121">
        <v>3</v>
      </c>
      <c r="L36" s="3">
        <v>1</v>
      </c>
      <c r="M36" s="228">
        <f t="shared" si="0"/>
        <v>0.03</v>
      </c>
      <c r="N36" s="235" t="s">
        <v>976</v>
      </c>
      <c r="O36" s="121">
        <v>1</v>
      </c>
      <c r="P36" s="121">
        <v>2</v>
      </c>
      <c r="Q36" s="167" t="str">
        <f t="shared" si="1"/>
        <v>BAJO</v>
      </c>
      <c r="R36" s="235" t="s">
        <v>977</v>
      </c>
      <c r="S36" s="235" t="s">
        <v>978</v>
      </c>
    </row>
    <row r="37" spans="1:19" s="85" customFormat="1" ht="75" x14ac:dyDescent="0.25">
      <c r="A37" s="79" t="s">
        <v>115</v>
      </c>
      <c r="B37" s="79" t="s">
        <v>24</v>
      </c>
      <c r="C37" s="79" t="s">
        <v>38</v>
      </c>
      <c r="D37" s="79" t="s">
        <v>67</v>
      </c>
      <c r="E37" s="80" t="s">
        <v>873</v>
      </c>
      <c r="F37" s="235" t="s">
        <v>971</v>
      </c>
      <c r="G37" s="215" t="s">
        <v>972</v>
      </c>
      <c r="H37" s="235" t="s">
        <v>979</v>
      </c>
      <c r="I37" s="241" t="s">
        <v>980</v>
      </c>
      <c r="J37" s="242" t="s">
        <v>981</v>
      </c>
      <c r="K37" s="121">
        <v>4</v>
      </c>
      <c r="L37" s="3">
        <v>0</v>
      </c>
      <c r="M37" s="228">
        <f t="shared" si="0"/>
        <v>0</v>
      </c>
      <c r="N37" s="235" t="s">
        <v>982</v>
      </c>
      <c r="O37" s="121">
        <v>1</v>
      </c>
      <c r="P37" s="121">
        <v>2</v>
      </c>
      <c r="Q37" s="167" t="str">
        <f t="shared" si="1"/>
        <v>BAJO</v>
      </c>
      <c r="R37" s="235" t="s">
        <v>983</v>
      </c>
      <c r="S37" s="235" t="s">
        <v>984</v>
      </c>
    </row>
    <row r="38" spans="1:19" s="85" customFormat="1" ht="105" x14ac:dyDescent="0.25">
      <c r="A38" s="79" t="s">
        <v>115</v>
      </c>
      <c r="B38" s="79" t="s">
        <v>24</v>
      </c>
      <c r="C38" s="79" t="s">
        <v>38</v>
      </c>
      <c r="D38" s="79" t="s">
        <v>67</v>
      </c>
      <c r="E38" s="80" t="s">
        <v>873</v>
      </c>
      <c r="F38" s="235" t="s">
        <v>971</v>
      </c>
      <c r="G38" s="215" t="s">
        <v>972</v>
      </c>
      <c r="H38" s="235" t="s">
        <v>985</v>
      </c>
      <c r="I38" s="241" t="s">
        <v>986</v>
      </c>
      <c r="J38" s="242" t="s">
        <v>380</v>
      </c>
      <c r="K38" s="121">
        <v>3</v>
      </c>
      <c r="L38" s="3">
        <v>0.75</v>
      </c>
      <c r="M38" s="228">
        <f t="shared" si="0"/>
        <v>2.2499999999999999E-2</v>
      </c>
      <c r="N38" s="235" t="s">
        <v>987</v>
      </c>
      <c r="O38" s="121">
        <v>2</v>
      </c>
      <c r="P38" s="121">
        <v>2</v>
      </c>
      <c r="Q38" s="167" t="str">
        <f t="shared" si="1"/>
        <v>MEDIO</v>
      </c>
      <c r="R38" s="235" t="s">
        <v>988</v>
      </c>
      <c r="S38" s="235" t="s">
        <v>989</v>
      </c>
    </row>
    <row r="39" spans="1:19" s="85" customFormat="1" ht="120" x14ac:dyDescent="0.25">
      <c r="A39" s="79" t="s">
        <v>115</v>
      </c>
      <c r="B39" s="79" t="s">
        <v>24</v>
      </c>
      <c r="C39" s="79" t="s">
        <v>38</v>
      </c>
      <c r="D39" s="79" t="s">
        <v>67</v>
      </c>
      <c r="E39" s="80" t="s">
        <v>873</v>
      </c>
      <c r="F39" s="235" t="s">
        <v>990</v>
      </c>
      <c r="G39" s="215" t="s">
        <v>991</v>
      </c>
      <c r="H39" s="243" t="s">
        <v>992</v>
      </c>
      <c r="I39" s="241" t="s">
        <v>993</v>
      </c>
      <c r="J39" s="242" t="s">
        <v>994</v>
      </c>
      <c r="K39" s="121">
        <v>4</v>
      </c>
      <c r="L39" s="3">
        <v>0.5</v>
      </c>
      <c r="M39" s="228">
        <f t="shared" si="0"/>
        <v>0.02</v>
      </c>
      <c r="N39" s="243" t="s">
        <v>995</v>
      </c>
      <c r="O39" s="121">
        <v>2</v>
      </c>
      <c r="P39" s="121">
        <v>2</v>
      </c>
      <c r="Q39" s="167" t="str">
        <f t="shared" si="1"/>
        <v>MEDIO</v>
      </c>
      <c r="R39" s="243" t="s">
        <v>996</v>
      </c>
      <c r="S39" s="235"/>
    </row>
    <row r="40" spans="1:19" s="85" customFormat="1" ht="75" x14ac:dyDescent="0.25">
      <c r="A40" s="79" t="s">
        <v>115</v>
      </c>
      <c r="B40" s="79" t="s">
        <v>24</v>
      </c>
      <c r="C40" s="79" t="s">
        <v>38</v>
      </c>
      <c r="D40" s="79" t="s">
        <v>67</v>
      </c>
      <c r="E40" s="80" t="s">
        <v>873</v>
      </c>
      <c r="F40" s="235" t="s">
        <v>990</v>
      </c>
      <c r="G40" s="215" t="s">
        <v>997</v>
      </c>
      <c r="H40" s="243" t="s">
        <v>998</v>
      </c>
      <c r="I40" s="241" t="s">
        <v>999</v>
      </c>
      <c r="J40" s="242" t="s">
        <v>1000</v>
      </c>
      <c r="K40" s="121">
        <v>4</v>
      </c>
      <c r="L40" s="3">
        <v>0.25</v>
      </c>
      <c r="M40" s="228">
        <f t="shared" si="0"/>
        <v>0.01</v>
      </c>
      <c r="N40" s="243" t="s">
        <v>1001</v>
      </c>
      <c r="O40" s="121">
        <v>2</v>
      </c>
      <c r="P40" s="121">
        <v>2</v>
      </c>
      <c r="Q40" s="167" t="str">
        <f t="shared" si="1"/>
        <v>MEDIO</v>
      </c>
      <c r="R40" s="243" t="s">
        <v>1002</v>
      </c>
      <c r="S40" s="235" t="s">
        <v>994</v>
      </c>
    </row>
    <row r="41" spans="1:19" ht="35.1" customHeight="1" x14ac:dyDescent="0.25">
      <c r="A41" s="86"/>
      <c r="B41" s="86"/>
      <c r="C41" s="86"/>
      <c r="D41" s="86"/>
      <c r="E41" s="86"/>
      <c r="F41" s="86"/>
      <c r="G41" s="86"/>
      <c r="H41" s="86"/>
      <c r="I41" s="244"/>
      <c r="J41" s="86"/>
      <c r="K41" s="41">
        <f>SUM(K11:K40)</f>
        <v>100</v>
      </c>
      <c r="L41" s="87"/>
      <c r="M41" s="6">
        <f>SUM(M11:M35)</f>
        <v>0.47100000000000014</v>
      </c>
      <c r="N41" s="86"/>
      <c r="O41" s="88"/>
      <c r="P41" s="88"/>
      <c r="Q41" s="88"/>
      <c r="R41" s="86"/>
      <c r="S41" s="86"/>
    </row>
    <row r="44" spans="1:19" x14ac:dyDescent="0.25">
      <c r="K44" s="75"/>
      <c r="L44" s="75"/>
      <c r="M44" s="75"/>
      <c r="O44" s="75"/>
      <c r="P44" s="75"/>
      <c r="Q44" s="75"/>
    </row>
    <row r="45" spans="1:19" x14ac:dyDescent="0.25">
      <c r="K45" s="75"/>
      <c r="L45" s="75"/>
      <c r="M45" s="75"/>
      <c r="O45" s="75"/>
      <c r="P45" s="75"/>
      <c r="Q45" s="75"/>
    </row>
    <row r="46" spans="1:19" x14ac:dyDescent="0.25">
      <c r="K46" s="75"/>
      <c r="L46" s="75"/>
      <c r="M46" s="75"/>
      <c r="O46" s="75"/>
      <c r="P46" s="75"/>
      <c r="Q46" s="75"/>
    </row>
    <row r="48" spans="1:19" x14ac:dyDescent="0.25">
      <c r="K48" s="75"/>
      <c r="L48" s="75"/>
      <c r="M48" s="75"/>
      <c r="O48" s="75"/>
      <c r="P48" s="75"/>
      <c r="Q48" s="75"/>
    </row>
    <row r="49" spans="11:19" x14ac:dyDescent="0.25">
      <c r="K49" s="75"/>
      <c r="L49" s="75"/>
      <c r="M49" s="75"/>
      <c r="O49" s="75"/>
      <c r="P49" s="75"/>
      <c r="Q49" s="75"/>
    </row>
    <row r="50" spans="11:19" x14ac:dyDescent="0.25">
      <c r="K50" s="75"/>
      <c r="L50" s="75"/>
      <c r="M50" s="75"/>
      <c r="O50" s="75"/>
      <c r="P50" s="75"/>
      <c r="Q50" s="75"/>
    </row>
    <row r="51" spans="11:19" x14ac:dyDescent="0.25">
      <c r="K51" s="75"/>
      <c r="L51" s="75"/>
      <c r="M51" s="75"/>
      <c r="O51" s="75"/>
      <c r="P51" s="75"/>
      <c r="Q51" s="75"/>
    </row>
    <row r="52" spans="11:19" x14ac:dyDescent="0.25">
      <c r="S52" s="246"/>
    </row>
    <row r="53" spans="11:19" x14ac:dyDescent="0.25">
      <c r="K53" s="75"/>
      <c r="L53" s="75"/>
      <c r="M53" s="75"/>
      <c r="O53" s="75"/>
      <c r="P53" s="75"/>
      <c r="Q53" s="75"/>
      <c r="S53" s="246"/>
    </row>
    <row r="54" spans="11:19" x14ac:dyDescent="0.25">
      <c r="K54" s="75"/>
      <c r="L54" s="75"/>
      <c r="M54" s="75"/>
      <c r="O54" s="75"/>
      <c r="P54" s="75"/>
      <c r="Q54" s="75"/>
    </row>
    <row r="55" spans="11:19" x14ac:dyDescent="0.25">
      <c r="K55" s="75"/>
      <c r="L55" s="75"/>
      <c r="M55" s="75"/>
      <c r="O55" s="75"/>
      <c r="P55" s="75"/>
      <c r="Q55" s="75"/>
    </row>
  </sheetData>
  <sheetProtection formatColumns="0" formatRows="0" insertRows="0" deleteRows="0" sort="0" autoFilter="0"/>
  <mergeCells count="6">
    <mergeCell ref="C2:S2"/>
    <mergeCell ref="A4:S4"/>
    <mergeCell ref="A7:Q7"/>
    <mergeCell ref="A8:D8"/>
    <mergeCell ref="F8:M8"/>
    <mergeCell ref="N8:S8"/>
  </mergeCells>
  <conditionalFormatting sqref="Q11 Q13:Q21 Q23:Q39">
    <cfRule type="cellIs" dxfId="448" priority="46" operator="equal">
      <formula>"ALTO"</formula>
    </cfRule>
    <cfRule type="cellIs" dxfId="447" priority="47" operator="equal">
      <formula>"MEDIO"</formula>
    </cfRule>
    <cfRule type="cellIs" dxfId="446" priority="48" operator="equal">
      <formula>"BAJO"</formula>
    </cfRule>
  </conditionalFormatting>
  <conditionalFormatting sqref="O11:P11 O13:P21 O23:P39">
    <cfRule type="cellIs" dxfId="445" priority="43" operator="equal">
      <formula>3</formula>
    </cfRule>
    <cfRule type="cellIs" dxfId="444" priority="44" operator="equal">
      <formula>2</formula>
    </cfRule>
    <cfRule type="cellIs" dxfId="443" priority="45" operator="equal">
      <formula>1</formula>
    </cfRule>
  </conditionalFormatting>
  <conditionalFormatting sqref="L11 L13:L21 L23:L35">
    <cfRule type="cellIs" dxfId="442" priority="39" operator="between">
      <formula>0.75</formula>
      <formula>1</formula>
    </cfRule>
    <cfRule type="cellIs" dxfId="441" priority="40" operator="between">
      <formula>0.5</formula>
      <formula>0.7499</formula>
    </cfRule>
    <cfRule type="cellIs" dxfId="440" priority="41" operator="between">
      <formula>0.25</formula>
      <formula>0.4999</formula>
    </cfRule>
    <cfRule type="cellIs" dxfId="439" priority="42" operator="between">
      <formula>0.01</formula>
      <formula>0.2499</formula>
    </cfRule>
  </conditionalFormatting>
  <conditionalFormatting sqref="M41">
    <cfRule type="cellIs" dxfId="438" priority="35" operator="between">
      <formula>0.75</formula>
      <formula>1</formula>
    </cfRule>
    <cfRule type="cellIs" dxfId="437" priority="36" operator="between">
      <formula>0.5</formula>
      <formula>0.7499</formula>
    </cfRule>
    <cfRule type="cellIs" dxfId="436" priority="37" operator="between">
      <formula>0.251</formula>
      <formula>0.4999</formula>
    </cfRule>
    <cfRule type="cellIs" dxfId="435" priority="38" operator="between">
      <formula>0</formula>
      <formula>0.25</formula>
    </cfRule>
  </conditionalFormatting>
  <conditionalFormatting sqref="L36:L39">
    <cfRule type="cellIs" dxfId="434" priority="31" operator="between">
      <formula>0.75</formula>
      <formula>1</formula>
    </cfRule>
    <cfRule type="cellIs" dxfId="433" priority="32" operator="between">
      <formula>0.5</formula>
      <formula>0.7499</formula>
    </cfRule>
    <cfRule type="cellIs" dxfId="432" priority="33" operator="between">
      <formula>0.25</formula>
      <formula>0.4999</formula>
    </cfRule>
    <cfRule type="cellIs" dxfId="431" priority="34" operator="between">
      <formula>0.01</formula>
      <formula>0.2499</formula>
    </cfRule>
  </conditionalFormatting>
  <conditionalFormatting sqref="Q12">
    <cfRule type="cellIs" dxfId="430" priority="28" operator="equal">
      <formula>"ALTO"</formula>
    </cfRule>
    <cfRule type="cellIs" dxfId="429" priority="29" operator="equal">
      <formula>"MEDIO"</formula>
    </cfRule>
    <cfRule type="cellIs" dxfId="428" priority="30" operator="equal">
      <formula>"BAJO"</formula>
    </cfRule>
  </conditionalFormatting>
  <conditionalFormatting sqref="O12:P12">
    <cfRule type="cellIs" dxfId="427" priority="25" operator="equal">
      <formula>3</formula>
    </cfRule>
    <cfRule type="cellIs" dxfId="426" priority="26" operator="equal">
      <formula>2</formula>
    </cfRule>
    <cfRule type="cellIs" dxfId="425" priority="27" operator="equal">
      <formula>1</formula>
    </cfRule>
  </conditionalFormatting>
  <conditionalFormatting sqref="L12">
    <cfRule type="cellIs" dxfId="424" priority="21" operator="between">
      <formula>0.75</formula>
      <formula>1</formula>
    </cfRule>
    <cfRule type="cellIs" dxfId="423" priority="22" operator="between">
      <formula>0.5</formula>
      <formula>0.7499</formula>
    </cfRule>
    <cfRule type="cellIs" dxfId="422" priority="23" operator="between">
      <formula>0.25</formula>
      <formula>0.4999</formula>
    </cfRule>
    <cfRule type="cellIs" dxfId="421" priority="24" operator="between">
      <formula>0.01</formula>
      <formula>0.2499</formula>
    </cfRule>
  </conditionalFormatting>
  <conditionalFormatting sqref="Q22">
    <cfRule type="cellIs" dxfId="420" priority="18" operator="equal">
      <formula>"ALTO"</formula>
    </cfRule>
    <cfRule type="cellIs" dxfId="419" priority="19" operator="equal">
      <formula>"MEDIO"</formula>
    </cfRule>
    <cfRule type="cellIs" dxfId="418" priority="20" operator="equal">
      <formula>"BAJO"</formula>
    </cfRule>
  </conditionalFormatting>
  <conditionalFormatting sqref="O22:P22">
    <cfRule type="cellIs" dxfId="417" priority="15" operator="equal">
      <formula>3</formula>
    </cfRule>
    <cfRule type="cellIs" dxfId="416" priority="16" operator="equal">
      <formula>2</formula>
    </cfRule>
    <cfRule type="cellIs" dxfId="415" priority="17" operator="equal">
      <formula>1</formula>
    </cfRule>
  </conditionalFormatting>
  <conditionalFormatting sqref="L22">
    <cfRule type="cellIs" dxfId="414" priority="11" operator="between">
      <formula>0.75</formula>
      <formula>1</formula>
    </cfRule>
    <cfRule type="cellIs" dxfId="413" priority="12" operator="between">
      <formula>0.5</formula>
      <formula>0.7499</formula>
    </cfRule>
    <cfRule type="cellIs" dxfId="412" priority="13" operator="between">
      <formula>0.25</formula>
      <formula>0.4999</formula>
    </cfRule>
    <cfRule type="cellIs" dxfId="411" priority="14" operator="between">
      <formula>0.01</formula>
      <formula>0.2499</formula>
    </cfRule>
  </conditionalFormatting>
  <conditionalFormatting sqref="Q40">
    <cfRule type="cellIs" dxfId="410" priority="8" operator="equal">
      <formula>"ALTO"</formula>
    </cfRule>
    <cfRule type="cellIs" dxfId="409" priority="9" operator="equal">
      <formula>"MEDIO"</formula>
    </cfRule>
    <cfRule type="cellIs" dxfId="408" priority="10" operator="equal">
      <formula>"BAJO"</formula>
    </cfRule>
  </conditionalFormatting>
  <conditionalFormatting sqref="O40:P40">
    <cfRule type="cellIs" dxfId="407" priority="5" operator="equal">
      <formula>3</formula>
    </cfRule>
    <cfRule type="cellIs" dxfId="406" priority="6" operator="equal">
      <formula>2</formula>
    </cfRule>
    <cfRule type="cellIs" dxfId="405" priority="7" operator="equal">
      <formula>1</formula>
    </cfRule>
  </conditionalFormatting>
  <conditionalFormatting sqref="L40">
    <cfRule type="cellIs" dxfId="404" priority="1" operator="between">
      <formula>0.75</formula>
      <formula>1</formula>
    </cfRule>
    <cfRule type="cellIs" dxfId="403" priority="2" operator="between">
      <formula>0.5</formula>
      <formula>0.7499</formula>
    </cfRule>
    <cfRule type="cellIs" dxfId="402" priority="3" operator="between">
      <formula>0.25</formula>
      <formula>0.4999</formula>
    </cfRule>
    <cfRule type="cellIs" dxfId="401" priority="4" operator="between">
      <formula>0.01</formula>
      <formula>0.2499</formula>
    </cfRule>
  </conditionalFormatting>
  <dataValidations count="15">
    <dataValidation type="custom" showInputMessage="1" showErrorMessage="1" error="NO ESCRIBA NADA EN ESTA COLUMNA" sqref="Q11:Q40">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40">
      <formula1>EJES_ESTRATEGICOS</formula1>
    </dataValidation>
    <dataValidation type="whole" allowBlank="1" showInputMessage="1" showErrorMessage="1" error="Escala 1 al 3" promptTitle="Probabilidad" prompt="Es la medida de incertidumbre asociada a la ejecucion de una tarea o actividad determinada.  Donde 1 es dificultad baja, 2 media y 3 alta" sqref="O11:O35">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35">
      <formula1>1</formula1>
      <formula2>3</formula2>
    </dataValidation>
    <dataValidation type="whole" allowBlank="1" showInputMessage="1" showErrorMessage="1" promptTitle="PESO" prompt="La distribucción del peso debe ser en base a una escala de 100. La sumatoria no debera exceder de 100" sqref="K11:K40">
      <formula1>1</formula1>
      <formula2>100</formula2>
    </dataValidation>
    <dataValidation allowBlank="1" showInputMessage="1" showErrorMessage="1" promptTitle="% Avance Real" prompt="El porcentaje del Avance Real de la tarea sera calculado en función al peso por el avance de la tarea divido entre 100" sqref="M11:M40"/>
    <dataValidation allowBlank="1" showInputMessage="1" showErrorMessage="1" promptTitle="% Avance de Tarea" prompt="Indicar en que porcentaje se ha ejecutado la tarea descrita." sqref="L11:L40"/>
    <dataValidation allowBlank="1" showInputMessage="1" showErrorMessage="1" promptTitle="Mitigación" prompt="Es el esfuerzo por reducir los riesgos inherentes a la ejecución de las actividades planificadas." sqref="N32:N35 R11:R31"/>
    <dataValidation allowBlank="1" showInputMessage="1" showErrorMessage="1" promptTitle="Riesgo" sqref="N11 N14:N31"/>
    <dataValidation allowBlank="1" showInputMessage="1" showErrorMessage="1" promptTitle="Meta" prompt="Identificar cual el objetivo que quiero lograr al realizar una actividad o tarea determinada. _x000a_" sqref="H13 J18:J35"/>
    <dataValidation type="list" allowBlank="1" showErrorMessage="1" sqref="B11">
      <formula1>OBJETIVO_S__GENERAL_ES</formula1>
    </dataValidation>
    <dataValidation type="decimal" operator="equal" allowBlank="1" showInputMessage="1" showErrorMessage="1" sqref="M41">
      <formula1>100</formula1>
    </dataValidation>
    <dataValidation allowBlank="1" showInputMessage="1" showErrorMessage="1" promptTitle="Seleccionar" prompt="Elegir de la lista desplegable" sqref="A10:D10"/>
    <dataValidation allowBlank="1" showInputMessage="1" showErrorMessage="1" promptTitle="Fecha de Alcance o Logro" prompt="Es la fecha  de logro o ejecución de la actividad" sqref="I25:I35 I11 I18:I23"/>
    <dataValidation type="custom" errorStyle="warning" operator="equal" allowBlank="1" showInputMessage="1" showErrorMessage="1" sqref="K41">
      <formula1>AND($K$11:$K$40&gt;=100)</formula1>
    </dataValidation>
  </dataValidations>
  <pageMargins left="0.42" right="0.28000000000000003" top="0.33" bottom="0.28999999999999998" header="0.3" footer="0.3"/>
  <pageSetup paperSize="5" scale="39"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Egresados v2.xlsx]PDI - Actualizado'!#REF!</xm:f>
          </x14:formula1>
          <xm:sqref>B12:B40</xm:sqref>
        </x14:dataValidation>
        <x14:dataValidation type="list" allowBlank="1" showInputMessage="1" showErrorMessage="1">
          <x14:formula1>
            <xm:f>'D:\VICERRECTORIA PLANIFICACION ITLA\Planes Operativos ITLA\POA 2017\[POA 2017 - Egresados v2.xlsx]PDI - Actualizado'!#REF!</xm:f>
          </x14:formula1>
          <xm:sqref>D11:D40</xm:sqref>
        </x14:dataValidation>
        <x14:dataValidation type="list" allowBlank="1" showErrorMessage="1" promptTitle="Ejes Estrategicos" prompt="1. So">
          <x14:formula1>
            <xm:f>'D:\VICERRECTORIA PLANIFICACION ITLA\Planes Operativos ITLA\POA 2017\[POA 2017 - Egresados v2.xlsx]PDI - Actualizado'!#REF!</xm:f>
          </x14:formula1>
          <xm:sqref>C11:C40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1"/>
  <sheetViews>
    <sheetView tabSelected="1" view="pageBreakPreview" topLeftCell="B21" zoomScaleNormal="100" zoomScaleSheetLayoutView="100" workbookViewId="0">
      <selection activeCell="C32" sqref="C32"/>
    </sheetView>
  </sheetViews>
  <sheetFormatPr baseColWidth="10" defaultRowHeight="15" x14ac:dyDescent="0.25"/>
  <cols>
    <col min="1" max="1" width="28.5703125" style="328" customWidth="1"/>
    <col min="2" max="4" width="25.7109375" style="328" customWidth="1"/>
    <col min="5" max="5" width="23.140625" style="328" customWidth="1"/>
    <col min="6" max="6" width="30.5703125" style="328" customWidth="1"/>
    <col min="7" max="7" width="25.42578125" style="328" customWidth="1"/>
    <col min="8" max="8" width="30.5703125" style="328" customWidth="1"/>
    <col min="9" max="9" width="16.28515625" style="328" bestFit="1" customWidth="1"/>
    <col min="10" max="10" width="19.5703125" style="328" customWidth="1"/>
    <col min="11" max="11" width="8.42578125" style="344" customWidth="1"/>
    <col min="12" max="13" width="11.42578125" style="344"/>
    <col min="14" max="14" width="29" style="328" customWidth="1"/>
    <col min="15" max="15" width="13.7109375" style="344" customWidth="1"/>
    <col min="16" max="16" width="9.85546875" style="344" customWidth="1"/>
    <col min="17" max="17" width="11.42578125" style="344"/>
    <col min="18" max="18" width="29.28515625" style="328" customWidth="1"/>
    <col min="19" max="19" width="30.140625" style="328" customWidth="1"/>
    <col min="20" max="16384" width="11.42578125" style="328"/>
  </cols>
  <sheetData>
    <row r="1" spans="1:19" x14ac:dyDescent="0.25">
      <c r="A1" s="325"/>
      <c r="B1" s="325"/>
      <c r="C1" s="325"/>
      <c r="D1" s="326"/>
      <c r="E1" s="326"/>
      <c r="F1" s="326"/>
      <c r="G1" s="326"/>
      <c r="H1" s="326"/>
      <c r="I1" s="326"/>
      <c r="J1" s="326"/>
      <c r="K1" s="327"/>
      <c r="L1" s="327"/>
      <c r="M1" s="327"/>
      <c r="N1" s="326"/>
      <c r="O1" s="327"/>
      <c r="P1" s="327"/>
      <c r="Q1" s="327"/>
      <c r="R1" s="326"/>
      <c r="S1" s="326"/>
    </row>
    <row r="2" spans="1:19" s="420" customFormat="1" ht="46.5" customHeight="1" x14ac:dyDescent="0.25">
      <c r="A2" s="91"/>
      <c r="B2" s="91"/>
      <c r="C2" s="319" t="s">
        <v>21</v>
      </c>
      <c r="D2" s="319"/>
      <c r="E2" s="319"/>
      <c r="F2" s="319"/>
      <c r="G2" s="319"/>
      <c r="H2" s="319"/>
      <c r="I2" s="319"/>
      <c r="J2" s="319"/>
      <c r="K2" s="319"/>
      <c r="L2" s="319"/>
      <c r="M2" s="319"/>
      <c r="N2" s="319"/>
      <c r="O2" s="319"/>
      <c r="P2" s="319"/>
      <c r="Q2" s="319"/>
      <c r="R2" s="319"/>
      <c r="S2" s="319"/>
    </row>
    <row r="3" spans="1:19" s="420" customFormat="1" ht="40.5" customHeight="1" x14ac:dyDescent="0.25">
      <c r="A3" s="91"/>
      <c r="B3" s="91"/>
      <c r="C3" s="93"/>
      <c r="D3" s="93"/>
      <c r="E3" s="93"/>
      <c r="F3" s="93"/>
      <c r="G3" s="93"/>
      <c r="H3" s="93"/>
      <c r="I3" s="93"/>
      <c r="J3" s="93"/>
      <c r="K3" s="93"/>
      <c r="L3" s="93"/>
      <c r="M3" s="93"/>
      <c r="N3" s="93"/>
      <c r="O3" s="93"/>
      <c r="P3" s="93"/>
      <c r="Q3" s="93"/>
      <c r="R3" s="93"/>
      <c r="S3" s="93"/>
    </row>
    <row r="4" spans="1:19" s="420" customFormat="1" ht="45.75" customHeight="1" x14ac:dyDescent="0.25">
      <c r="A4" s="320" t="s">
        <v>101</v>
      </c>
      <c r="B4" s="320"/>
      <c r="C4" s="320"/>
      <c r="D4" s="320"/>
      <c r="E4" s="320"/>
      <c r="F4" s="320"/>
      <c r="G4" s="320"/>
      <c r="H4" s="320"/>
      <c r="I4" s="320"/>
      <c r="J4" s="320"/>
      <c r="K4" s="320"/>
      <c r="L4" s="320"/>
      <c r="M4" s="320"/>
      <c r="N4" s="320"/>
      <c r="O4" s="320"/>
      <c r="P4" s="320"/>
      <c r="Q4" s="320"/>
      <c r="R4" s="320"/>
      <c r="S4" s="320"/>
    </row>
    <row r="5" spans="1:19" s="420" customFormat="1" ht="15" customHeight="1" x14ac:dyDescent="0.25">
      <c r="A5" s="94"/>
      <c r="B5" s="94"/>
      <c r="C5" s="94"/>
      <c r="D5" s="94"/>
      <c r="E5" s="94"/>
      <c r="F5" s="94"/>
      <c r="G5" s="94"/>
      <c r="H5" s="94"/>
      <c r="I5" s="94"/>
      <c r="J5" s="94"/>
      <c r="K5" s="94"/>
      <c r="L5" s="94"/>
      <c r="M5" s="94"/>
      <c r="N5" s="94"/>
      <c r="O5" s="94"/>
      <c r="P5" s="94"/>
      <c r="Q5" s="94"/>
      <c r="R5" s="94"/>
      <c r="S5" s="94"/>
    </row>
    <row r="6" spans="1:19" s="420" customFormat="1" ht="15" customHeight="1" x14ac:dyDescent="0.25">
      <c r="A6" s="94"/>
      <c r="B6" s="94"/>
      <c r="C6" s="94"/>
      <c r="D6" s="94"/>
      <c r="E6" s="94"/>
      <c r="F6" s="94"/>
      <c r="G6" s="94"/>
      <c r="H6" s="94"/>
      <c r="I6" s="94"/>
      <c r="J6" s="94"/>
      <c r="K6" s="94"/>
      <c r="L6" s="94"/>
      <c r="M6" s="94"/>
      <c r="N6" s="94"/>
      <c r="O6" s="94"/>
      <c r="P6" s="94"/>
      <c r="Q6" s="94"/>
      <c r="R6" s="94"/>
      <c r="S6" s="94"/>
    </row>
    <row r="7" spans="1:19" s="420" customFormat="1" x14ac:dyDescent="0.25">
      <c r="A7" s="421"/>
      <c r="B7" s="421"/>
      <c r="C7" s="421"/>
      <c r="D7" s="421"/>
      <c r="E7" s="421"/>
      <c r="F7" s="421"/>
      <c r="G7" s="421"/>
      <c r="H7" s="421"/>
      <c r="I7" s="421"/>
      <c r="J7" s="421"/>
      <c r="K7" s="421"/>
      <c r="L7" s="421"/>
      <c r="M7" s="421"/>
      <c r="N7" s="421"/>
      <c r="O7" s="421"/>
      <c r="P7" s="421"/>
      <c r="Q7" s="421"/>
    </row>
    <row r="8" spans="1:19" s="420" customFormat="1" ht="50.1" customHeight="1" x14ac:dyDescent="0.25">
      <c r="A8" s="322" t="s">
        <v>12</v>
      </c>
      <c r="B8" s="322"/>
      <c r="C8" s="322"/>
      <c r="D8" s="322"/>
      <c r="E8" s="95"/>
      <c r="F8" s="323" t="s">
        <v>98</v>
      </c>
      <c r="G8" s="323"/>
      <c r="H8" s="323"/>
      <c r="I8" s="323"/>
      <c r="J8" s="323"/>
      <c r="K8" s="323"/>
      <c r="L8" s="323"/>
      <c r="M8" s="323"/>
      <c r="N8" s="324" t="s">
        <v>5</v>
      </c>
      <c r="O8" s="324"/>
      <c r="P8" s="324"/>
      <c r="Q8" s="324"/>
      <c r="R8" s="324"/>
      <c r="S8" s="324"/>
    </row>
    <row r="9" spans="1:19" s="420" customFormat="1" ht="9.9499999999999993" customHeight="1" x14ac:dyDescent="0.25">
      <c r="A9" s="95"/>
      <c r="B9" s="95"/>
      <c r="C9" s="95"/>
      <c r="D9" s="95"/>
      <c r="E9" s="95"/>
      <c r="F9" s="95"/>
      <c r="G9" s="95"/>
      <c r="H9" s="95"/>
      <c r="I9" s="95"/>
      <c r="J9" s="95"/>
      <c r="K9" s="95"/>
      <c r="L9" s="95"/>
      <c r="M9" s="95"/>
      <c r="N9" s="96"/>
      <c r="O9" s="96"/>
      <c r="P9" s="96"/>
      <c r="Q9" s="96"/>
      <c r="R9" s="96"/>
      <c r="S9" s="96"/>
    </row>
    <row r="10" spans="1:19" s="331" customFormat="1" ht="46.5" customHeight="1" x14ac:dyDescent="0.25">
      <c r="A10" s="422" t="s">
        <v>99</v>
      </c>
      <c r="B10" s="422" t="s">
        <v>14</v>
      </c>
      <c r="C10" s="422" t="s">
        <v>15</v>
      </c>
      <c r="D10" s="422" t="s">
        <v>100</v>
      </c>
      <c r="E10" s="422" t="s">
        <v>104</v>
      </c>
      <c r="F10" s="423" t="s">
        <v>16</v>
      </c>
      <c r="G10" s="423" t="s">
        <v>105</v>
      </c>
      <c r="H10" s="423" t="s">
        <v>19</v>
      </c>
      <c r="I10" s="423" t="s">
        <v>17</v>
      </c>
      <c r="J10" s="423" t="s">
        <v>18</v>
      </c>
      <c r="K10" s="423" t="s">
        <v>20</v>
      </c>
      <c r="L10" s="423" t="s">
        <v>3</v>
      </c>
      <c r="M10" s="423" t="s">
        <v>4</v>
      </c>
      <c r="N10" s="423" t="s">
        <v>6</v>
      </c>
      <c r="O10" s="423" t="s">
        <v>7</v>
      </c>
      <c r="P10" s="423" t="s">
        <v>8</v>
      </c>
      <c r="Q10" s="423" t="s">
        <v>9</v>
      </c>
      <c r="R10" s="423" t="s">
        <v>10</v>
      </c>
      <c r="S10" s="423" t="s">
        <v>11</v>
      </c>
    </row>
    <row r="11" spans="1:19" s="338" customFormat="1" ht="60" x14ac:dyDescent="0.25">
      <c r="A11" s="424" t="s">
        <v>264</v>
      </c>
      <c r="B11" s="424" t="s">
        <v>27</v>
      </c>
      <c r="C11" s="424" t="s">
        <v>48</v>
      </c>
      <c r="D11" s="424" t="s">
        <v>85</v>
      </c>
      <c r="E11" s="333" t="s">
        <v>2055</v>
      </c>
      <c r="F11" s="332" t="s">
        <v>2056</v>
      </c>
      <c r="G11" s="332" t="s">
        <v>2057</v>
      </c>
      <c r="H11" s="332" t="s">
        <v>2058</v>
      </c>
      <c r="I11" s="332" t="s">
        <v>421</v>
      </c>
      <c r="J11" s="425" t="s">
        <v>2059</v>
      </c>
      <c r="K11" s="336">
        <v>20</v>
      </c>
      <c r="L11" s="426"/>
      <c r="M11" s="351">
        <f t="shared" ref="M11:M20" si="0">(K11*(L11/100))</f>
        <v>0</v>
      </c>
      <c r="N11" s="337" t="s">
        <v>2060</v>
      </c>
      <c r="O11" s="336">
        <v>2</v>
      </c>
      <c r="P11" s="336">
        <v>3</v>
      </c>
      <c r="Q11" s="427" t="str">
        <f t="shared" ref="Q11:Q20" si="1">IF($O11*$P11&lt;=0,"",(IF($O11*$P11=9,"ALTO",IF($O11*$P11=6,"ALTO",IF($O11*$P11=4,"MEDIO",IF($O11*$P11=3,"MEDIO",IF($O11*$P11=2,"BAJO",IF($O11*$P11=1,"BAJO",0))))))))</f>
        <v>ALTO</v>
      </c>
      <c r="R11" s="332" t="s">
        <v>2061</v>
      </c>
      <c r="S11" s="332" t="s">
        <v>2062</v>
      </c>
    </row>
    <row r="12" spans="1:19" s="338" customFormat="1" ht="105" x14ac:dyDescent="0.25">
      <c r="A12" s="332" t="s">
        <v>115</v>
      </c>
      <c r="B12" s="332" t="s">
        <v>24</v>
      </c>
      <c r="C12" s="332" t="s">
        <v>41</v>
      </c>
      <c r="D12" s="332" t="s">
        <v>97</v>
      </c>
      <c r="E12" s="333" t="s">
        <v>2055</v>
      </c>
      <c r="F12" s="332" t="s">
        <v>2063</v>
      </c>
      <c r="G12" s="332" t="s">
        <v>2064</v>
      </c>
      <c r="H12" s="332" t="s">
        <v>2065</v>
      </c>
      <c r="I12" s="332" t="s">
        <v>2066</v>
      </c>
      <c r="J12" s="425" t="s">
        <v>2067</v>
      </c>
      <c r="K12" s="336">
        <v>10</v>
      </c>
      <c r="L12" s="426"/>
      <c r="M12" s="351">
        <f t="shared" si="0"/>
        <v>0</v>
      </c>
      <c r="N12" s="337" t="s">
        <v>2068</v>
      </c>
      <c r="O12" s="336">
        <v>1</v>
      </c>
      <c r="P12" s="336">
        <v>3</v>
      </c>
      <c r="Q12" s="427" t="str">
        <f t="shared" si="1"/>
        <v>MEDIO</v>
      </c>
      <c r="R12" s="332" t="s">
        <v>2069</v>
      </c>
      <c r="S12" s="332"/>
    </row>
    <row r="13" spans="1:19" s="338" customFormat="1" ht="105" x14ac:dyDescent="0.25">
      <c r="A13" s="332" t="s">
        <v>115</v>
      </c>
      <c r="B13" s="332" t="s">
        <v>24</v>
      </c>
      <c r="C13" s="332" t="s">
        <v>41</v>
      </c>
      <c r="D13" s="332" t="s">
        <v>97</v>
      </c>
      <c r="E13" s="333" t="s">
        <v>2055</v>
      </c>
      <c r="F13" s="332" t="s">
        <v>2070</v>
      </c>
      <c r="G13" s="332" t="s">
        <v>2071</v>
      </c>
      <c r="H13" s="332" t="s">
        <v>2072</v>
      </c>
      <c r="I13" s="332" t="s">
        <v>2073</v>
      </c>
      <c r="J13" s="425" t="s">
        <v>2074</v>
      </c>
      <c r="K13" s="336">
        <v>10</v>
      </c>
      <c r="L13" s="426"/>
      <c r="M13" s="351">
        <f t="shared" si="0"/>
        <v>0</v>
      </c>
      <c r="N13" s="337" t="s">
        <v>2075</v>
      </c>
      <c r="O13" s="336">
        <v>1</v>
      </c>
      <c r="P13" s="336">
        <v>3</v>
      </c>
      <c r="Q13" s="427" t="str">
        <f t="shared" si="1"/>
        <v>MEDIO</v>
      </c>
      <c r="R13" s="332" t="s">
        <v>2076</v>
      </c>
      <c r="S13" s="332"/>
    </row>
    <row r="14" spans="1:19" s="338" customFormat="1" ht="150" x14ac:dyDescent="0.25">
      <c r="A14" s="332" t="s">
        <v>115</v>
      </c>
      <c r="B14" s="332" t="s">
        <v>24</v>
      </c>
      <c r="C14" s="332" t="s">
        <v>41</v>
      </c>
      <c r="D14" s="332" t="s">
        <v>97</v>
      </c>
      <c r="E14" s="333" t="s">
        <v>2055</v>
      </c>
      <c r="F14" s="332" t="s">
        <v>2077</v>
      </c>
      <c r="G14" s="425" t="s">
        <v>2078</v>
      </c>
      <c r="H14" s="332" t="s">
        <v>2079</v>
      </c>
      <c r="I14" s="332" t="s">
        <v>2066</v>
      </c>
      <c r="J14" s="425">
        <v>1</v>
      </c>
      <c r="K14" s="336">
        <v>10</v>
      </c>
      <c r="L14" s="426"/>
      <c r="M14" s="351">
        <f t="shared" si="0"/>
        <v>0</v>
      </c>
      <c r="N14" s="337" t="s">
        <v>2080</v>
      </c>
      <c r="O14" s="336">
        <v>1</v>
      </c>
      <c r="P14" s="336">
        <v>3</v>
      </c>
      <c r="Q14" s="427" t="str">
        <f t="shared" si="1"/>
        <v>MEDIO</v>
      </c>
      <c r="R14" s="332" t="s">
        <v>2081</v>
      </c>
      <c r="S14" s="332"/>
    </row>
    <row r="15" spans="1:19" s="338" customFormat="1" ht="60" x14ac:dyDescent="0.25">
      <c r="A15" s="424" t="s">
        <v>264</v>
      </c>
      <c r="B15" s="424" t="s">
        <v>28</v>
      </c>
      <c r="C15" s="424" t="s">
        <v>52</v>
      </c>
      <c r="D15" s="424" t="s">
        <v>103</v>
      </c>
      <c r="E15" s="333" t="s">
        <v>2055</v>
      </c>
      <c r="F15" s="332" t="s">
        <v>2082</v>
      </c>
      <c r="G15" s="332" t="s">
        <v>2083</v>
      </c>
      <c r="H15" s="332" t="s">
        <v>2084</v>
      </c>
      <c r="I15" s="332" t="s">
        <v>2066</v>
      </c>
      <c r="J15" s="425">
        <v>1</v>
      </c>
      <c r="K15" s="336">
        <v>10</v>
      </c>
      <c r="L15" s="426"/>
      <c r="M15" s="351">
        <f t="shared" si="0"/>
        <v>0</v>
      </c>
      <c r="N15" s="337"/>
      <c r="O15" s="336"/>
      <c r="P15" s="336"/>
      <c r="Q15" s="427" t="str">
        <f t="shared" si="1"/>
        <v/>
      </c>
      <c r="R15" s="332"/>
      <c r="S15" s="332"/>
    </row>
    <row r="16" spans="1:19" s="338" customFormat="1" ht="75" x14ac:dyDescent="0.25">
      <c r="A16" s="424" t="s">
        <v>264</v>
      </c>
      <c r="B16" s="424" t="s">
        <v>28</v>
      </c>
      <c r="C16" s="424" t="s">
        <v>52</v>
      </c>
      <c r="D16" s="424" t="s">
        <v>103</v>
      </c>
      <c r="E16" s="333" t="s">
        <v>2055</v>
      </c>
      <c r="F16" s="332" t="s">
        <v>2082</v>
      </c>
      <c r="G16" s="332" t="s">
        <v>2083</v>
      </c>
      <c r="H16" s="332" t="s">
        <v>2085</v>
      </c>
      <c r="I16" s="332" t="s">
        <v>2066</v>
      </c>
      <c r="J16" s="425">
        <v>1</v>
      </c>
      <c r="K16" s="336">
        <v>10</v>
      </c>
      <c r="L16" s="426"/>
      <c r="M16" s="351">
        <f t="shared" si="0"/>
        <v>0</v>
      </c>
      <c r="N16" s="337" t="s">
        <v>2086</v>
      </c>
      <c r="O16" s="336">
        <v>1</v>
      </c>
      <c r="P16" s="336">
        <v>3</v>
      </c>
      <c r="Q16" s="427" t="str">
        <f t="shared" si="1"/>
        <v>MEDIO</v>
      </c>
      <c r="R16" s="332" t="s">
        <v>2087</v>
      </c>
      <c r="S16" s="332"/>
    </row>
    <row r="17" spans="1:19" s="338" customFormat="1" ht="45" x14ac:dyDescent="0.25">
      <c r="A17" s="424" t="s">
        <v>264</v>
      </c>
      <c r="B17" s="424" t="s">
        <v>27</v>
      </c>
      <c r="C17" s="424" t="s">
        <v>48</v>
      </c>
      <c r="D17" s="424" t="s">
        <v>85</v>
      </c>
      <c r="E17" s="333" t="s">
        <v>2055</v>
      </c>
      <c r="F17" s="332" t="s">
        <v>2056</v>
      </c>
      <c r="G17" s="332" t="s">
        <v>2088</v>
      </c>
      <c r="H17" s="332" t="s">
        <v>2089</v>
      </c>
      <c r="I17" s="332" t="s">
        <v>421</v>
      </c>
      <c r="J17" s="425" t="s">
        <v>2059</v>
      </c>
      <c r="K17" s="336">
        <v>10</v>
      </c>
      <c r="L17" s="426"/>
      <c r="M17" s="351">
        <f t="shared" si="0"/>
        <v>0</v>
      </c>
      <c r="N17" s="337" t="s">
        <v>2086</v>
      </c>
      <c r="O17" s="336">
        <v>1</v>
      </c>
      <c r="P17" s="336">
        <v>3</v>
      </c>
      <c r="Q17" s="427" t="str">
        <f t="shared" si="1"/>
        <v>MEDIO</v>
      </c>
      <c r="R17" s="332"/>
      <c r="S17" s="332"/>
    </row>
    <row r="18" spans="1:19" s="338" customFormat="1" ht="46.5" customHeight="1" x14ac:dyDescent="0.25">
      <c r="A18" s="424" t="s">
        <v>115</v>
      </c>
      <c r="B18" s="424" t="s">
        <v>24</v>
      </c>
      <c r="C18" s="424" t="s">
        <v>38</v>
      </c>
      <c r="D18" s="424" t="s">
        <v>66</v>
      </c>
      <c r="E18" s="333" t="s">
        <v>2055</v>
      </c>
      <c r="F18" s="332" t="s">
        <v>2090</v>
      </c>
      <c r="G18" s="332" t="s">
        <v>2091</v>
      </c>
      <c r="H18" s="332" t="s">
        <v>2092</v>
      </c>
      <c r="I18" s="332" t="s">
        <v>568</v>
      </c>
      <c r="J18" s="425">
        <v>0.8</v>
      </c>
      <c r="K18" s="336">
        <v>10</v>
      </c>
      <c r="L18" s="426"/>
      <c r="M18" s="351">
        <f t="shared" si="0"/>
        <v>0</v>
      </c>
      <c r="N18" s="337" t="s">
        <v>2075</v>
      </c>
      <c r="O18" s="336">
        <v>2</v>
      </c>
      <c r="P18" s="336">
        <v>3</v>
      </c>
      <c r="Q18" s="427" t="str">
        <f t="shared" si="1"/>
        <v>ALTO</v>
      </c>
      <c r="R18" s="332" t="s">
        <v>2093</v>
      </c>
      <c r="S18" s="332" t="s">
        <v>2094</v>
      </c>
    </row>
    <row r="19" spans="1:19" s="338" customFormat="1" ht="42" customHeight="1" x14ac:dyDescent="0.25">
      <c r="A19" s="424" t="s">
        <v>115</v>
      </c>
      <c r="B19" s="424" t="s">
        <v>24</v>
      </c>
      <c r="C19" s="424" t="s">
        <v>34</v>
      </c>
      <c r="D19" s="424" t="s">
        <v>66</v>
      </c>
      <c r="E19" s="333" t="s">
        <v>2055</v>
      </c>
      <c r="F19" s="332" t="s">
        <v>2095</v>
      </c>
      <c r="G19" s="332" t="s">
        <v>2096</v>
      </c>
      <c r="H19" s="332" t="s">
        <v>2097</v>
      </c>
      <c r="I19" s="332" t="s">
        <v>568</v>
      </c>
      <c r="J19" s="425">
        <v>0.8</v>
      </c>
      <c r="K19" s="336">
        <v>10</v>
      </c>
      <c r="L19" s="426"/>
      <c r="M19" s="351">
        <f t="shared" si="0"/>
        <v>0</v>
      </c>
      <c r="N19" s="337" t="s">
        <v>2075</v>
      </c>
      <c r="O19" s="336">
        <v>2</v>
      </c>
      <c r="P19" s="336">
        <v>2</v>
      </c>
      <c r="Q19" s="427" t="str">
        <f t="shared" si="1"/>
        <v>MEDIO</v>
      </c>
      <c r="R19" s="332" t="s">
        <v>2098</v>
      </c>
      <c r="S19" s="332" t="s">
        <v>2099</v>
      </c>
    </row>
    <row r="20" spans="1:19" s="338" customFormat="1" ht="60" x14ac:dyDescent="0.25">
      <c r="A20" s="424" t="s">
        <v>264</v>
      </c>
      <c r="B20" s="424" t="s">
        <v>28</v>
      </c>
      <c r="C20" s="424" t="s">
        <v>52</v>
      </c>
      <c r="D20" s="424" t="s">
        <v>103</v>
      </c>
      <c r="E20" s="333" t="s">
        <v>2055</v>
      </c>
      <c r="F20" s="332" t="s">
        <v>2100</v>
      </c>
      <c r="G20" s="332" t="s">
        <v>2101</v>
      </c>
      <c r="H20" s="332" t="s">
        <v>2102</v>
      </c>
      <c r="I20" s="332" t="s">
        <v>2103</v>
      </c>
      <c r="J20" s="425">
        <v>0.1</v>
      </c>
      <c r="K20" s="336">
        <v>10</v>
      </c>
      <c r="L20" s="426"/>
      <c r="M20" s="351">
        <f t="shared" si="0"/>
        <v>0</v>
      </c>
      <c r="N20" s="337" t="s">
        <v>2104</v>
      </c>
      <c r="O20" s="336">
        <v>2</v>
      </c>
      <c r="P20" s="336">
        <v>2</v>
      </c>
      <c r="Q20" s="427" t="str">
        <f t="shared" si="1"/>
        <v>MEDIO</v>
      </c>
      <c r="R20" s="332" t="s">
        <v>2105</v>
      </c>
      <c r="S20" s="332"/>
    </row>
    <row r="21" spans="1:19" ht="35.1" customHeight="1" x14ac:dyDescent="0.25">
      <c r="A21" s="341"/>
      <c r="B21" s="341"/>
      <c r="C21" s="341"/>
      <c r="D21" s="341"/>
      <c r="E21" s="341"/>
      <c r="F21" s="341"/>
      <c r="G21" s="341"/>
      <c r="H21" s="341"/>
      <c r="I21" s="341"/>
      <c r="J21" s="341"/>
      <c r="K21" s="41">
        <f>SUM(K11:K20)</f>
        <v>110</v>
      </c>
      <c r="L21" s="342"/>
      <c r="M21" s="6">
        <f>SUM(M11:M20)</f>
        <v>0</v>
      </c>
      <c r="N21" s="341"/>
      <c r="O21" s="343"/>
      <c r="P21" s="343"/>
      <c r="Q21" s="343"/>
      <c r="R21" s="341"/>
      <c r="S21" s="341"/>
    </row>
  </sheetData>
  <sheetProtection formatColumns="0" formatRows="0" insertRows="0" deleteRows="0" sort="0" autoFilter="0"/>
  <mergeCells count="6">
    <mergeCell ref="C2:S2"/>
    <mergeCell ref="A4:S4"/>
    <mergeCell ref="A7:Q7"/>
    <mergeCell ref="A8:D8"/>
    <mergeCell ref="F8:M8"/>
    <mergeCell ref="N8:S8"/>
  </mergeCells>
  <conditionalFormatting sqref="Q11:Q20">
    <cfRule type="cellIs" dxfId="13" priority="12" operator="equal">
      <formula>"ALTO"</formula>
    </cfRule>
    <cfRule type="cellIs" dxfId="12" priority="13" operator="equal">
      <formula>"MEDIO"</formula>
    </cfRule>
    <cfRule type="cellIs" dxfId="11" priority="14" operator="equal">
      <formula>"BAJO"</formula>
    </cfRule>
  </conditionalFormatting>
  <conditionalFormatting sqref="O11:P20">
    <cfRule type="cellIs" dxfId="10" priority="9" operator="equal">
      <formula>3</formula>
    </cfRule>
    <cfRule type="cellIs" dxfId="9" priority="10" operator="equal">
      <formula>2</formula>
    </cfRule>
    <cfRule type="cellIs" dxfId="8" priority="11" operator="equal">
      <formula>1</formula>
    </cfRule>
  </conditionalFormatting>
  <conditionalFormatting sqref="L11:L20">
    <cfRule type="cellIs" dxfId="7" priority="5" operator="between">
      <formula>0.75</formula>
      <formula>1</formula>
    </cfRule>
    <cfRule type="cellIs" dxfId="6" priority="6" operator="between">
      <formula>0.5</formula>
      <formula>0.7499</formula>
    </cfRule>
    <cfRule type="cellIs" dxfId="5" priority="7" operator="between">
      <formula>0.25</formula>
      <formula>0.4999</formula>
    </cfRule>
    <cfRule type="cellIs" dxfId="4" priority="8" operator="between">
      <formula>0.01</formula>
      <formula>0.2499</formula>
    </cfRule>
  </conditionalFormatting>
  <conditionalFormatting sqref="M21">
    <cfRule type="cellIs" dxfId="3" priority="1" operator="between">
      <formula>0.75</formula>
      <formula>1</formula>
    </cfRule>
    <cfRule type="cellIs" dxfId="2" priority="2" operator="between">
      <formula>0.5</formula>
      <formula>0.7499</formula>
    </cfRule>
    <cfRule type="cellIs" dxfId="1" priority="3" operator="between">
      <formula>0.251</formula>
      <formula>0.4999</formula>
    </cfRule>
    <cfRule type="cellIs" dxfId="0" priority="4" operator="between">
      <formula>0</formula>
      <formula>0.25</formula>
    </cfRule>
  </conditionalFormatting>
  <dataValidations count="15">
    <dataValidation allowBlank="1" showInputMessage="1" showErrorMessage="1" promptTitle="% Avance de Tarea" prompt="Indicar en que porcentaje se ha ejecutado la tarea descrita." sqref="L11:L20"/>
    <dataValidation allowBlank="1" showInputMessage="1" showErrorMessage="1" promptTitle="% Avance Real" prompt="El porcentaje del Avance Real de la tarea sera calculado en función al peso por el avance de la tarea divido entre 100" sqref="M11:M20"/>
    <dataValidation type="whole" allowBlank="1" showInputMessage="1" showErrorMessage="1" promptTitle="PESO" prompt="La distribucción del peso debe ser en base a una escala de 100. La sumatoria no debera exceder de 100" sqref="K11:K20">
      <formula1>1</formula1>
      <formula2>100</formula2>
    </dataValidation>
    <dataValidation allowBlank="1" showInputMessage="1" showErrorMessage="1" promptTitle="Riesgo" sqref="N11:N20"/>
    <dataValidation allowBlank="1" showInputMessage="1" showErrorMessage="1" promptTitle="Fecha de Alcance o Logro" prompt="Es la fecha  de logro o ejecución de la actividad" sqref="I11:I20"/>
    <dataValidation allowBlank="1" showInputMessage="1" showErrorMessage="1" promptTitle="Meta" prompt="Identificar cual el objetivo que quiero lograr al realizar una actividad o tarea determinada. _x000a_" sqref="J11:J20"/>
    <dataValidation type="whole" allowBlank="1" showInputMessage="1" showErrorMessage="1" error="Escala 1 al 3" promptTitle="Impacto" prompt="Es la consecuencia que puede generar la ejecucion de las actividades planteadas. Estas pueden ser baja (1), media (2) o alta (3)." sqref="P11:P20">
      <formula1>1</formula1>
      <formula2>3</formula2>
    </dataValidation>
    <dataValidation type="whole" allowBlank="1" showInputMessage="1" showErrorMessage="1" error="Escala 1 al 3" promptTitle="Probabilidad" prompt="Es la medida de incertidumbre asociada a la ejecucion de una tarea o actividad determinada.  Donde 1 es dificultad baja, 2 media y 3 alta" sqref="O11:O20">
      <formula1>1</formula1>
      <formula2>3</formula2>
    </dataValidation>
    <dataValidation allowBlank="1" showInputMessage="1" showErrorMessage="1" promptTitle="Mitigación" prompt="Es el esfuerzo por reducir los riesgos inherentes a la ejecución de las actividades planificadas." sqref="R11:R20"/>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0">
      <formula1>EJES_ESTRATEGICOS</formula1>
    </dataValidation>
    <dataValidation type="custom" showInputMessage="1" showErrorMessage="1" error="NO ESCRIBA NADA EN ESTA COLUMNA" sqref="Q11:Q20">
      <formula1>IF($O11*$P11&lt;=0,"",(IF($O11*$P11=9,"ALTO",IF($O11*$P11=6,"ALTO",IF($O11*$P11=4,"MEDIO",IF($O11*$P11=3,"MEDIO",IF($O11*$P11=2,"BAJO",IF($O11*$P11=1,"BAJO",0))))))))</formula1>
    </dataValidation>
    <dataValidation type="custom" operator="equal" allowBlank="1" showInputMessage="1" showErrorMessage="1" sqref="K21">
      <formula1>AND($K$11:$K$20&gt;=100)</formula1>
    </dataValidation>
    <dataValidation allowBlank="1" showInputMessage="1" showErrorMessage="1" promptTitle="Seleccionar" prompt="Elegir de la lista desplegable" sqref="A10:D10"/>
    <dataValidation type="decimal" operator="equal" allowBlank="1" showInputMessage="1" showErrorMessage="1" sqref="M21">
      <formula1>100</formula1>
    </dataValidation>
    <dataValidation type="list" allowBlank="1" showErrorMessage="1" sqref="B11 B15:B20">
      <formula1>OBJETIVO_S__GENERAL_ES</formula1>
    </dataValidation>
  </dataValidations>
  <pageMargins left="0.43307086614173229" right="0.27559055118110237" top="0.74803149606299213" bottom="0.74803149606299213" header="0.31496062992125984" footer="0.31496062992125984"/>
  <pageSetup paperSize="5" scale="41"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ErrorMessage="1" promptTitle="Ejes Estrategicos" prompt="1. So">
          <x14:formula1>
            <xm:f>'D:\VICERRECTORIA PLANIFICACION ITLA\Planes Operativos ITLA\POA 2017\[POA 2017 - Vicerrectoria Administrativa v2.xlsx]PDI - Actualizado'!#REF!</xm:f>
          </x14:formula1>
          <xm:sqref>C11:C20</xm:sqref>
        </x14:dataValidation>
        <x14:dataValidation type="list" allowBlank="1" showInputMessage="1" showErrorMessage="1">
          <x14:formula1>
            <xm:f>'D:\VICERRECTORIA PLANIFICACION ITLA\Planes Operativos ITLA\POA 2017\[POA 2017 - Vicerrectoria Administrativa v2.xlsx]PDI - Actualizado'!#REF!</xm:f>
          </x14:formula1>
          <xm:sqref>D11:D20</xm:sqref>
        </x14:dataValidation>
        <x14:dataValidation type="list" allowBlank="1" showErrorMessage="1">
          <x14:formula1>
            <xm:f>'D:\VICERRECTORIA PLANIFICACION ITLA\Planes Operativos ITLA\POA 2017\[POA 2017 - Vicerrectoria Administrativa v2.xlsx]PDI - Actualizado'!#REF!</xm:f>
          </x14:formula1>
          <xm:sqref>B12:B14</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
  <sheetViews>
    <sheetView view="pageBreakPreview" topLeftCell="H29" zoomScaleNormal="100" zoomScaleSheetLayoutView="100" workbookViewId="0">
      <selection activeCell="I31" sqref="I31"/>
    </sheetView>
  </sheetViews>
  <sheetFormatPr baseColWidth="10" defaultRowHeight="15" x14ac:dyDescent="0.25"/>
  <cols>
    <col min="1" max="1" width="28.5703125" style="75" hidden="1" customWidth="1"/>
    <col min="2" max="4" width="25.7109375" style="75" hidden="1" customWidth="1"/>
    <col min="5" max="5" width="23.140625" style="75" hidden="1" customWidth="1"/>
    <col min="6" max="8" width="30.5703125" style="75" customWidth="1"/>
    <col min="9" max="9" width="19.85546875" style="220" customWidth="1"/>
    <col min="10" max="10" width="19.5703125" style="75" customWidth="1"/>
    <col min="11" max="11" width="12.42578125" style="89" bestFit="1" customWidth="1"/>
    <col min="12" max="13" width="11.42578125" style="89" customWidth="1"/>
    <col min="14" max="14" width="29" style="75" customWidth="1"/>
    <col min="15" max="15" width="13.7109375" style="89" customWidth="1"/>
    <col min="16" max="16" width="9.85546875" style="89" customWidth="1"/>
    <col min="17" max="17" width="11.42578125" style="89" customWidth="1"/>
    <col min="18" max="18" width="29.28515625" style="75" customWidth="1"/>
    <col min="19" max="19" width="41.42578125" style="75" customWidth="1"/>
    <col min="20" max="16384" width="11.42578125" style="75"/>
  </cols>
  <sheetData>
    <row r="1" spans="1:19" x14ac:dyDescent="0.25">
      <c r="A1" s="72"/>
      <c r="B1" s="72"/>
      <c r="C1" s="72"/>
      <c r="D1" s="73"/>
      <c r="E1" s="73"/>
      <c r="F1" s="73"/>
      <c r="G1" s="73"/>
      <c r="H1" s="73"/>
      <c r="I1" s="209"/>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15"/>
      <c r="J2" s="309"/>
      <c r="K2" s="309"/>
      <c r="L2" s="309"/>
      <c r="M2" s="309"/>
      <c r="N2" s="309"/>
      <c r="O2" s="309"/>
      <c r="P2" s="309"/>
      <c r="Q2" s="309"/>
      <c r="R2" s="309"/>
      <c r="S2" s="309"/>
    </row>
    <row r="3" spans="1:19" s="11" customFormat="1" ht="40.5" customHeight="1" x14ac:dyDescent="0.25">
      <c r="A3" s="22"/>
      <c r="B3" s="22"/>
      <c r="C3" s="13"/>
      <c r="D3" s="13"/>
      <c r="E3" s="13"/>
      <c r="F3" s="13"/>
      <c r="G3" s="13"/>
      <c r="H3" s="13"/>
      <c r="I3" s="210"/>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6"/>
      <c r="J4" s="310"/>
      <c r="K4" s="310"/>
      <c r="L4" s="310"/>
      <c r="M4" s="310"/>
      <c r="N4" s="310"/>
      <c r="O4" s="310"/>
      <c r="P4" s="310"/>
      <c r="Q4" s="310"/>
      <c r="R4" s="310"/>
      <c r="S4" s="310"/>
    </row>
    <row r="5" spans="1:19" s="11" customFormat="1" ht="15" customHeight="1" x14ac:dyDescent="0.25">
      <c r="A5" s="12"/>
      <c r="B5" s="12"/>
      <c r="C5" s="12"/>
      <c r="D5" s="12"/>
      <c r="E5" s="12"/>
      <c r="F5" s="12"/>
      <c r="G5" s="12"/>
      <c r="H5" s="12"/>
      <c r="I5" s="211"/>
      <c r="J5" s="12"/>
      <c r="K5" s="12"/>
      <c r="L5" s="12"/>
      <c r="M5" s="12"/>
      <c r="N5" s="12"/>
      <c r="O5" s="12"/>
      <c r="P5" s="12"/>
      <c r="Q5" s="12"/>
      <c r="R5" s="12"/>
      <c r="S5" s="12"/>
    </row>
    <row r="6" spans="1:19" s="11" customFormat="1" ht="15" customHeight="1" x14ac:dyDescent="0.25">
      <c r="A6" s="12"/>
      <c r="B6" s="12"/>
      <c r="C6" s="12"/>
      <c r="D6" s="12"/>
      <c r="E6" s="12"/>
      <c r="F6" s="12"/>
      <c r="G6" s="12"/>
      <c r="H6" s="12"/>
      <c r="I6" s="211"/>
      <c r="J6" s="12"/>
      <c r="K6" s="12"/>
      <c r="L6" s="12"/>
      <c r="M6" s="12"/>
      <c r="N6" s="12"/>
      <c r="O6" s="12"/>
      <c r="P6" s="12"/>
      <c r="Q6" s="12"/>
      <c r="R6" s="12"/>
      <c r="S6" s="12"/>
    </row>
    <row r="7" spans="1:19" s="11" customFormat="1" x14ac:dyDescent="0.25">
      <c r="A7" s="314"/>
      <c r="B7" s="314"/>
      <c r="C7" s="314"/>
      <c r="D7" s="314"/>
      <c r="E7" s="314"/>
      <c r="F7" s="314"/>
      <c r="G7" s="314"/>
      <c r="H7" s="314"/>
      <c r="I7" s="317"/>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8"/>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212"/>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105</v>
      </c>
      <c r="H10" s="77" t="s">
        <v>19</v>
      </c>
      <c r="I10" s="213" t="s">
        <v>17</v>
      </c>
      <c r="J10" s="77" t="s">
        <v>18</v>
      </c>
      <c r="K10" s="77" t="s">
        <v>20</v>
      </c>
      <c r="L10" s="77" t="s">
        <v>3</v>
      </c>
      <c r="M10" s="77" t="s">
        <v>4</v>
      </c>
      <c r="N10" s="77" t="s">
        <v>6</v>
      </c>
      <c r="O10" s="77" t="s">
        <v>7</v>
      </c>
      <c r="P10" s="77" t="s">
        <v>8</v>
      </c>
      <c r="Q10" s="77" t="s">
        <v>9</v>
      </c>
      <c r="R10" s="77" t="s">
        <v>10</v>
      </c>
      <c r="S10" s="77" t="s">
        <v>11</v>
      </c>
    </row>
    <row r="11" spans="1:19" s="128" customFormat="1" ht="60" x14ac:dyDescent="0.25">
      <c r="A11" s="163" t="s">
        <v>498</v>
      </c>
      <c r="B11" s="163" t="s">
        <v>22</v>
      </c>
      <c r="C11" s="163" t="s">
        <v>32</v>
      </c>
      <c r="D11" s="163" t="s">
        <v>57</v>
      </c>
      <c r="E11" s="173" t="s">
        <v>780</v>
      </c>
      <c r="F11" s="214" t="s">
        <v>781</v>
      </c>
      <c r="G11" s="215" t="s">
        <v>782</v>
      </c>
      <c r="H11" s="163" t="s">
        <v>783</v>
      </c>
      <c r="I11" s="216" t="s">
        <v>784</v>
      </c>
      <c r="J11" s="217" t="s">
        <v>785</v>
      </c>
      <c r="K11" s="124">
        <v>2</v>
      </c>
      <c r="L11" s="3">
        <v>0.8</v>
      </c>
      <c r="M11" s="125">
        <f t="shared" ref="M11:M31" si="0">(K11*(L11/100))</f>
        <v>1.6E-2</v>
      </c>
      <c r="N11" s="175" t="s">
        <v>786</v>
      </c>
      <c r="O11" s="124">
        <v>1</v>
      </c>
      <c r="P11" s="124">
        <v>1</v>
      </c>
      <c r="Q11" s="127" t="str">
        <f t="shared" ref="Q11:Q31" si="1">IF($O11*$P11&lt;=0,"",(IF($O11*$P11=9,"ALTO",IF($O11*$P11=6,"ALTO",IF($O11*$P11=4,"MEDIO",IF($O11*$P11=3,"MEDIO",IF($O11*$P11=2,"BAJO",IF($O11*$P11=1,"BAJO",0))))))))</f>
        <v>BAJO</v>
      </c>
      <c r="R11" s="163" t="s">
        <v>787</v>
      </c>
      <c r="S11" s="163"/>
    </row>
    <row r="12" spans="1:19" s="128" customFormat="1" ht="105" x14ac:dyDescent="0.25">
      <c r="A12" s="163" t="s">
        <v>91</v>
      </c>
      <c r="B12" s="163" t="s">
        <v>26</v>
      </c>
      <c r="C12" s="163" t="s">
        <v>46</v>
      </c>
      <c r="D12" s="163" t="s">
        <v>82</v>
      </c>
      <c r="E12" s="173" t="s">
        <v>780</v>
      </c>
      <c r="F12" s="218" t="s">
        <v>788</v>
      </c>
      <c r="G12" s="163" t="s">
        <v>789</v>
      </c>
      <c r="H12" s="163" t="s">
        <v>783</v>
      </c>
      <c r="I12" s="216" t="s">
        <v>784</v>
      </c>
      <c r="J12" s="163" t="s">
        <v>790</v>
      </c>
      <c r="K12" s="124">
        <v>5</v>
      </c>
      <c r="L12" s="3">
        <v>1</v>
      </c>
      <c r="M12" s="125">
        <f t="shared" si="0"/>
        <v>0.05</v>
      </c>
      <c r="N12" s="175" t="s">
        <v>786</v>
      </c>
      <c r="O12" s="124">
        <v>1</v>
      </c>
      <c r="P12" s="124">
        <v>1</v>
      </c>
      <c r="Q12" s="127" t="str">
        <f t="shared" si="1"/>
        <v>BAJO</v>
      </c>
      <c r="R12" s="163" t="s">
        <v>787</v>
      </c>
      <c r="S12" s="163"/>
    </row>
    <row r="13" spans="1:19" s="128" customFormat="1" ht="105" x14ac:dyDescent="0.25">
      <c r="A13" s="163" t="s">
        <v>91</v>
      </c>
      <c r="B13" s="163" t="s">
        <v>26</v>
      </c>
      <c r="C13" s="163" t="s">
        <v>46</v>
      </c>
      <c r="D13" s="163" t="s">
        <v>82</v>
      </c>
      <c r="E13" s="173" t="s">
        <v>780</v>
      </c>
      <c r="F13" s="218" t="s">
        <v>788</v>
      </c>
      <c r="G13" s="163" t="s">
        <v>791</v>
      </c>
      <c r="H13" s="163" t="s">
        <v>792</v>
      </c>
      <c r="I13" s="216" t="s">
        <v>784</v>
      </c>
      <c r="J13" s="163" t="s">
        <v>793</v>
      </c>
      <c r="K13" s="124">
        <v>1</v>
      </c>
      <c r="L13" s="3">
        <v>1</v>
      </c>
      <c r="M13" s="125">
        <f t="shared" si="0"/>
        <v>0.01</v>
      </c>
      <c r="N13" s="175" t="s">
        <v>794</v>
      </c>
      <c r="O13" s="124">
        <v>1</v>
      </c>
      <c r="P13" s="124">
        <v>1</v>
      </c>
      <c r="Q13" s="127" t="str">
        <f t="shared" si="1"/>
        <v>BAJO</v>
      </c>
      <c r="R13" s="163" t="s">
        <v>795</v>
      </c>
      <c r="S13" s="163"/>
    </row>
    <row r="14" spans="1:19" s="128" customFormat="1" ht="105" x14ac:dyDescent="0.25">
      <c r="A14" s="163" t="s">
        <v>91</v>
      </c>
      <c r="B14" s="163" t="s">
        <v>26</v>
      </c>
      <c r="C14" s="163" t="s">
        <v>46</v>
      </c>
      <c r="D14" s="163" t="s">
        <v>82</v>
      </c>
      <c r="E14" s="173" t="s">
        <v>780</v>
      </c>
      <c r="F14" s="218" t="s">
        <v>788</v>
      </c>
      <c r="G14" s="163" t="s">
        <v>791</v>
      </c>
      <c r="H14" s="163" t="s">
        <v>796</v>
      </c>
      <c r="I14" s="216" t="s">
        <v>784</v>
      </c>
      <c r="J14" s="163" t="s">
        <v>793</v>
      </c>
      <c r="K14" s="124">
        <v>1</v>
      </c>
      <c r="L14" s="3">
        <v>1</v>
      </c>
      <c r="M14" s="125">
        <f t="shared" si="0"/>
        <v>0.01</v>
      </c>
      <c r="N14" s="175" t="s">
        <v>794</v>
      </c>
      <c r="O14" s="124">
        <v>1</v>
      </c>
      <c r="P14" s="124">
        <v>1</v>
      </c>
      <c r="Q14" s="127" t="str">
        <f t="shared" si="1"/>
        <v>BAJO</v>
      </c>
      <c r="R14" s="163" t="s">
        <v>795</v>
      </c>
      <c r="S14" s="163"/>
    </row>
    <row r="15" spans="1:19" s="128" customFormat="1" ht="105" x14ac:dyDescent="0.25">
      <c r="A15" s="163" t="s">
        <v>91</v>
      </c>
      <c r="B15" s="163" t="s">
        <v>26</v>
      </c>
      <c r="C15" s="163" t="s">
        <v>46</v>
      </c>
      <c r="D15" s="163" t="s">
        <v>82</v>
      </c>
      <c r="E15" s="173" t="s">
        <v>780</v>
      </c>
      <c r="F15" s="163" t="s">
        <v>797</v>
      </c>
      <c r="G15" s="163" t="s">
        <v>791</v>
      </c>
      <c r="H15" s="163" t="s">
        <v>797</v>
      </c>
      <c r="I15" s="216" t="s">
        <v>784</v>
      </c>
      <c r="J15" s="163" t="s">
        <v>793</v>
      </c>
      <c r="K15" s="124">
        <v>1</v>
      </c>
      <c r="L15" s="3">
        <v>1</v>
      </c>
      <c r="M15" s="125">
        <f t="shared" si="0"/>
        <v>0.01</v>
      </c>
      <c r="N15" s="175" t="s">
        <v>794</v>
      </c>
      <c r="O15" s="124">
        <v>1</v>
      </c>
      <c r="P15" s="124">
        <v>2</v>
      </c>
      <c r="Q15" s="127" t="str">
        <f t="shared" si="1"/>
        <v>BAJO</v>
      </c>
      <c r="R15" s="163" t="s">
        <v>795</v>
      </c>
      <c r="S15" s="163"/>
    </row>
    <row r="16" spans="1:19" s="128" customFormat="1" ht="105" x14ac:dyDescent="0.25">
      <c r="A16" s="163" t="s">
        <v>91</v>
      </c>
      <c r="B16" s="163" t="s">
        <v>26</v>
      </c>
      <c r="C16" s="163" t="s">
        <v>44</v>
      </c>
      <c r="D16" s="163" t="s">
        <v>78</v>
      </c>
      <c r="E16" s="173" t="s">
        <v>780</v>
      </c>
      <c r="F16" s="163" t="s">
        <v>798</v>
      </c>
      <c r="G16" s="163" t="s">
        <v>789</v>
      </c>
      <c r="H16" s="163" t="s">
        <v>799</v>
      </c>
      <c r="I16" s="216" t="s">
        <v>784</v>
      </c>
      <c r="J16" s="163" t="s">
        <v>800</v>
      </c>
      <c r="K16" s="124">
        <v>1</v>
      </c>
      <c r="L16" s="3">
        <v>1</v>
      </c>
      <c r="M16" s="125">
        <f t="shared" si="0"/>
        <v>0.01</v>
      </c>
      <c r="N16" s="175" t="s">
        <v>801</v>
      </c>
      <c r="O16" s="124">
        <v>2</v>
      </c>
      <c r="P16" s="124">
        <v>3</v>
      </c>
      <c r="Q16" s="127" t="str">
        <f t="shared" si="1"/>
        <v>ALTO</v>
      </c>
      <c r="R16" s="163" t="s">
        <v>802</v>
      </c>
      <c r="S16" s="163"/>
    </row>
    <row r="17" spans="1:19" s="128" customFormat="1" ht="60" x14ac:dyDescent="0.25">
      <c r="A17" s="163" t="s">
        <v>115</v>
      </c>
      <c r="B17" s="163" t="s">
        <v>24</v>
      </c>
      <c r="C17" s="163" t="s">
        <v>38</v>
      </c>
      <c r="D17" s="163" t="s">
        <v>66</v>
      </c>
      <c r="E17" s="173" t="s">
        <v>803</v>
      </c>
      <c r="F17" s="163" t="s">
        <v>804</v>
      </c>
      <c r="G17" s="215" t="s">
        <v>805</v>
      </c>
      <c r="H17" s="163" t="s">
        <v>806</v>
      </c>
      <c r="I17" s="216" t="s">
        <v>807</v>
      </c>
      <c r="J17" s="163" t="s">
        <v>808</v>
      </c>
      <c r="K17" s="124">
        <v>5</v>
      </c>
      <c r="L17" s="3">
        <v>0</v>
      </c>
      <c r="M17" s="125">
        <f t="shared" si="0"/>
        <v>0</v>
      </c>
      <c r="N17" s="175" t="s">
        <v>809</v>
      </c>
      <c r="O17" s="124">
        <v>3</v>
      </c>
      <c r="P17" s="124">
        <v>2</v>
      </c>
      <c r="Q17" s="127" t="str">
        <f t="shared" si="1"/>
        <v>ALTO</v>
      </c>
      <c r="R17" s="163" t="s">
        <v>810</v>
      </c>
      <c r="S17" s="163"/>
    </row>
    <row r="18" spans="1:19" s="128" customFormat="1" ht="60" x14ac:dyDescent="0.25">
      <c r="A18" s="163" t="s">
        <v>115</v>
      </c>
      <c r="B18" s="163" t="s">
        <v>23</v>
      </c>
      <c r="C18" s="163" t="s">
        <v>37</v>
      </c>
      <c r="D18" s="163" t="s">
        <v>64</v>
      </c>
      <c r="E18" s="173" t="s">
        <v>803</v>
      </c>
      <c r="F18" s="163" t="s">
        <v>811</v>
      </c>
      <c r="G18" s="163" t="s">
        <v>812</v>
      </c>
      <c r="H18" s="163" t="s">
        <v>813</v>
      </c>
      <c r="I18" s="216" t="s">
        <v>784</v>
      </c>
      <c r="J18" s="163" t="s">
        <v>814</v>
      </c>
      <c r="K18" s="124">
        <v>5</v>
      </c>
      <c r="L18" s="3">
        <v>1</v>
      </c>
      <c r="M18" s="125">
        <f t="shared" si="0"/>
        <v>0.05</v>
      </c>
      <c r="N18" s="175" t="s">
        <v>815</v>
      </c>
      <c r="O18" s="124">
        <v>1</v>
      </c>
      <c r="P18" s="124">
        <v>1</v>
      </c>
      <c r="Q18" s="127" t="str">
        <f t="shared" si="1"/>
        <v>BAJO</v>
      </c>
      <c r="R18" s="163" t="s">
        <v>816</v>
      </c>
      <c r="S18" s="163"/>
    </row>
    <row r="19" spans="1:19" s="128" customFormat="1" ht="45" x14ac:dyDescent="0.25">
      <c r="A19" s="163" t="s">
        <v>264</v>
      </c>
      <c r="B19" s="163" t="s">
        <v>27</v>
      </c>
      <c r="C19" s="163" t="s">
        <v>48</v>
      </c>
      <c r="D19" s="163" t="s">
        <v>85</v>
      </c>
      <c r="E19" s="173" t="s">
        <v>780</v>
      </c>
      <c r="F19" s="163" t="s">
        <v>817</v>
      </c>
      <c r="G19" s="215" t="s">
        <v>818</v>
      </c>
      <c r="H19" s="163" t="s">
        <v>819</v>
      </c>
      <c r="I19" s="216" t="s">
        <v>820</v>
      </c>
      <c r="J19" s="215" t="s">
        <v>821</v>
      </c>
      <c r="K19" s="124">
        <v>3</v>
      </c>
      <c r="L19" s="3">
        <v>1</v>
      </c>
      <c r="M19" s="125">
        <f t="shared" si="0"/>
        <v>0.03</v>
      </c>
      <c r="N19" s="175" t="s">
        <v>822</v>
      </c>
      <c r="O19" s="124">
        <v>1</v>
      </c>
      <c r="P19" s="124">
        <v>3</v>
      </c>
      <c r="Q19" s="127" t="str">
        <f t="shared" si="1"/>
        <v>MEDIO</v>
      </c>
      <c r="R19" s="163" t="s">
        <v>823</v>
      </c>
      <c r="S19" s="163"/>
    </row>
    <row r="20" spans="1:19" s="128" customFormat="1" ht="60" x14ac:dyDescent="0.25">
      <c r="A20" s="163" t="s">
        <v>264</v>
      </c>
      <c r="B20" s="163" t="s">
        <v>27</v>
      </c>
      <c r="C20" s="163" t="s">
        <v>48</v>
      </c>
      <c r="D20" s="163" t="s">
        <v>85</v>
      </c>
      <c r="E20" s="173" t="s">
        <v>780</v>
      </c>
      <c r="F20" s="163" t="s">
        <v>817</v>
      </c>
      <c r="G20" s="163" t="s">
        <v>824</v>
      </c>
      <c r="H20" s="163" t="s">
        <v>825</v>
      </c>
      <c r="I20" s="216">
        <v>42946</v>
      </c>
      <c r="J20" s="163" t="s">
        <v>826</v>
      </c>
      <c r="K20" s="124">
        <v>3</v>
      </c>
      <c r="L20" s="3">
        <v>0.5</v>
      </c>
      <c r="M20" s="125">
        <f t="shared" si="0"/>
        <v>1.4999999999999999E-2</v>
      </c>
      <c r="N20" s="175" t="s">
        <v>827</v>
      </c>
      <c r="O20" s="124">
        <v>1</v>
      </c>
      <c r="P20" s="124">
        <v>3</v>
      </c>
      <c r="Q20" s="127" t="str">
        <f t="shared" si="1"/>
        <v>MEDIO</v>
      </c>
      <c r="R20" s="163" t="s">
        <v>828</v>
      </c>
      <c r="S20" s="163"/>
    </row>
    <row r="21" spans="1:19" s="128" customFormat="1" ht="60" x14ac:dyDescent="0.25">
      <c r="A21" s="163" t="s">
        <v>264</v>
      </c>
      <c r="B21" s="163" t="s">
        <v>27</v>
      </c>
      <c r="C21" s="163" t="s">
        <v>47</v>
      </c>
      <c r="D21" s="163" t="s">
        <v>85</v>
      </c>
      <c r="E21" s="173" t="s">
        <v>803</v>
      </c>
      <c r="F21" s="163" t="s">
        <v>829</v>
      </c>
      <c r="G21" s="163" t="s">
        <v>830</v>
      </c>
      <c r="H21" s="163" t="s">
        <v>831</v>
      </c>
      <c r="I21" s="216" t="s">
        <v>784</v>
      </c>
      <c r="J21" s="163" t="s">
        <v>832</v>
      </c>
      <c r="K21" s="124">
        <v>5</v>
      </c>
      <c r="L21" s="3">
        <v>1</v>
      </c>
      <c r="M21" s="125">
        <f t="shared" si="0"/>
        <v>0.05</v>
      </c>
      <c r="N21" s="175" t="s">
        <v>833</v>
      </c>
      <c r="O21" s="124">
        <v>1</v>
      </c>
      <c r="P21" s="124">
        <v>2</v>
      </c>
      <c r="Q21" s="127" t="str">
        <f t="shared" si="1"/>
        <v>BAJO</v>
      </c>
      <c r="R21" s="163" t="s">
        <v>834</v>
      </c>
      <c r="S21" s="163"/>
    </row>
    <row r="22" spans="1:19" s="128" customFormat="1" ht="60" x14ac:dyDescent="0.25">
      <c r="A22" s="163" t="s">
        <v>264</v>
      </c>
      <c r="B22" s="163" t="s">
        <v>27</v>
      </c>
      <c r="C22" s="163" t="s">
        <v>47</v>
      </c>
      <c r="D22" s="163" t="s">
        <v>85</v>
      </c>
      <c r="E22" s="173" t="s">
        <v>780</v>
      </c>
      <c r="F22" s="163" t="s">
        <v>829</v>
      </c>
      <c r="G22" s="163" t="s">
        <v>830</v>
      </c>
      <c r="H22" s="163" t="s">
        <v>835</v>
      </c>
      <c r="I22" s="216">
        <v>42916</v>
      </c>
      <c r="J22" s="163" t="s">
        <v>836</v>
      </c>
      <c r="K22" s="124">
        <v>5</v>
      </c>
      <c r="L22" s="3">
        <v>1</v>
      </c>
      <c r="M22" s="125">
        <f t="shared" si="0"/>
        <v>0.05</v>
      </c>
      <c r="N22" s="175" t="s">
        <v>833</v>
      </c>
      <c r="O22" s="124">
        <v>1</v>
      </c>
      <c r="P22" s="124">
        <v>2</v>
      </c>
      <c r="Q22" s="127" t="str">
        <f t="shared" si="1"/>
        <v>BAJO</v>
      </c>
      <c r="R22" s="163" t="s">
        <v>834</v>
      </c>
      <c r="S22" s="163"/>
    </row>
    <row r="23" spans="1:19" s="128" customFormat="1" ht="45" x14ac:dyDescent="0.25">
      <c r="A23" s="163" t="s">
        <v>264</v>
      </c>
      <c r="B23" s="163" t="s">
        <v>27</v>
      </c>
      <c r="C23" s="163" t="s">
        <v>48</v>
      </c>
      <c r="D23" s="163" t="s">
        <v>85</v>
      </c>
      <c r="E23" s="173" t="s">
        <v>780</v>
      </c>
      <c r="F23" s="163" t="s">
        <v>817</v>
      </c>
      <c r="G23" s="215" t="s">
        <v>818</v>
      </c>
      <c r="H23" s="163" t="s">
        <v>837</v>
      </c>
      <c r="I23" s="216" t="s">
        <v>838</v>
      </c>
      <c r="J23" s="215" t="s">
        <v>821</v>
      </c>
      <c r="K23" s="124">
        <v>5</v>
      </c>
      <c r="L23" s="3">
        <v>0</v>
      </c>
      <c r="M23" s="125">
        <f t="shared" si="0"/>
        <v>0</v>
      </c>
      <c r="N23" s="175" t="s">
        <v>822</v>
      </c>
      <c r="O23" s="124">
        <v>1</v>
      </c>
      <c r="P23" s="124">
        <v>3</v>
      </c>
      <c r="Q23" s="127" t="str">
        <f t="shared" si="1"/>
        <v>MEDIO</v>
      </c>
      <c r="R23" s="163" t="s">
        <v>823</v>
      </c>
      <c r="S23" s="163"/>
    </row>
    <row r="24" spans="1:19" s="128" customFormat="1" ht="105" x14ac:dyDescent="0.25">
      <c r="A24" s="163" t="s">
        <v>91</v>
      </c>
      <c r="B24" s="163" t="s">
        <v>26</v>
      </c>
      <c r="C24" s="163" t="s">
        <v>46</v>
      </c>
      <c r="D24" s="163" t="s">
        <v>82</v>
      </c>
      <c r="E24" s="173" t="s">
        <v>780</v>
      </c>
      <c r="F24" s="163" t="s">
        <v>839</v>
      </c>
      <c r="G24" s="163" t="s">
        <v>840</v>
      </c>
      <c r="H24" s="163" t="s">
        <v>841</v>
      </c>
      <c r="I24" s="216" t="s">
        <v>842</v>
      </c>
      <c r="J24" s="163" t="s">
        <v>843</v>
      </c>
      <c r="K24" s="124">
        <v>1</v>
      </c>
      <c r="L24" s="3">
        <v>1</v>
      </c>
      <c r="M24" s="125">
        <f t="shared" si="0"/>
        <v>0.01</v>
      </c>
      <c r="N24" s="175" t="s">
        <v>794</v>
      </c>
      <c r="O24" s="124">
        <v>1</v>
      </c>
      <c r="P24" s="124">
        <v>1</v>
      </c>
      <c r="Q24" s="127" t="str">
        <f t="shared" si="1"/>
        <v>BAJO</v>
      </c>
      <c r="R24" s="163" t="s">
        <v>795</v>
      </c>
      <c r="S24" s="163"/>
    </row>
    <row r="25" spans="1:19" s="128" customFormat="1" ht="105" x14ac:dyDescent="0.25">
      <c r="A25" s="163" t="s">
        <v>91</v>
      </c>
      <c r="B25" s="163" t="s">
        <v>26</v>
      </c>
      <c r="C25" s="163" t="s">
        <v>46</v>
      </c>
      <c r="D25" s="163" t="s">
        <v>82</v>
      </c>
      <c r="E25" s="173" t="s">
        <v>780</v>
      </c>
      <c r="F25" s="163" t="s">
        <v>839</v>
      </c>
      <c r="G25" s="163" t="s">
        <v>840</v>
      </c>
      <c r="H25" s="163" t="s">
        <v>844</v>
      </c>
      <c r="I25" s="216" t="s">
        <v>842</v>
      </c>
      <c r="J25" s="163" t="s">
        <v>843</v>
      </c>
      <c r="K25" s="124">
        <v>1</v>
      </c>
      <c r="L25" s="3">
        <v>1</v>
      </c>
      <c r="M25" s="125">
        <f t="shared" si="0"/>
        <v>0.01</v>
      </c>
      <c r="N25" s="175" t="s">
        <v>794</v>
      </c>
      <c r="O25" s="124">
        <v>1</v>
      </c>
      <c r="P25" s="124">
        <v>1</v>
      </c>
      <c r="Q25" s="127" t="str">
        <f t="shared" si="1"/>
        <v>BAJO</v>
      </c>
      <c r="R25" s="163" t="s">
        <v>795</v>
      </c>
      <c r="S25" s="163"/>
    </row>
    <row r="26" spans="1:19" s="128" customFormat="1" ht="105" x14ac:dyDescent="0.25">
      <c r="A26" s="163" t="s">
        <v>91</v>
      </c>
      <c r="B26" s="163" t="s">
        <v>26</v>
      </c>
      <c r="C26" s="163" t="s">
        <v>46</v>
      </c>
      <c r="D26" s="163" t="s">
        <v>82</v>
      </c>
      <c r="E26" s="173" t="s">
        <v>780</v>
      </c>
      <c r="F26" s="163" t="s">
        <v>839</v>
      </c>
      <c r="G26" s="163" t="s">
        <v>840</v>
      </c>
      <c r="H26" s="163" t="s">
        <v>797</v>
      </c>
      <c r="I26" s="216" t="s">
        <v>842</v>
      </c>
      <c r="J26" s="163" t="s">
        <v>843</v>
      </c>
      <c r="K26" s="124">
        <v>1</v>
      </c>
      <c r="L26" s="3">
        <v>0</v>
      </c>
      <c r="M26" s="125">
        <f t="shared" si="0"/>
        <v>0</v>
      </c>
      <c r="N26" s="175" t="s">
        <v>794</v>
      </c>
      <c r="O26" s="124">
        <v>1</v>
      </c>
      <c r="P26" s="124">
        <v>1</v>
      </c>
      <c r="Q26" s="127" t="str">
        <f t="shared" si="1"/>
        <v>BAJO</v>
      </c>
      <c r="R26" s="175" t="s">
        <v>794</v>
      </c>
      <c r="S26" s="163"/>
    </row>
    <row r="27" spans="1:19" s="128" customFormat="1" ht="45" x14ac:dyDescent="0.25">
      <c r="A27" s="163" t="s">
        <v>115</v>
      </c>
      <c r="B27" s="163" t="s">
        <v>23</v>
      </c>
      <c r="C27" s="163" t="s">
        <v>37</v>
      </c>
      <c r="D27" s="163" t="s">
        <v>64</v>
      </c>
      <c r="E27" s="173" t="s">
        <v>803</v>
      </c>
      <c r="F27" s="163" t="s">
        <v>839</v>
      </c>
      <c r="G27" s="163" t="s">
        <v>845</v>
      </c>
      <c r="H27" s="163" t="s">
        <v>846</v>
      </c>
      <c r="I27" s="216" t="s">
        <v>847</v>
      </c>
      <c r="J27" s="163" t="s">
        <v>848</v>
      </c>
      <c r="K27" s="124">
        <v>1</v>
      </c>
      <c r="L27" s="3">
        <v>1</v>
      </c>
      <c r="M27" s="125">
        <f t="shared" si="0"/>
        <v>0.01</v>
      </c>
      <c r="N27" s="175" t="s">
        <v>794</v>
      </c>
      <c r="O27" s="124">
        <v>1</v>
      </c>
      <c r="P27" s="124">
        <v>1</v>
      </c>
      <c r="Q27" s="127" t="str">
        <f t="shared" si="1"/>
        <v>BAJO</v>
      </c>
      <c r="R27" s="175" t="s">
        <v>794</v>
      </c>
      <c r="S27" s="163"/>
    </row>
    <row r="28" spans="1:19" s="128" customFormat="1" ht="60" x14ac:dyDescent="0.25">
      <c r="A28" s="163" t="s">
        <v>115</v>
      </c>
      <c r="B28" s="163" t="s">
        <v>24</v>
      </c>
      <c r="C28" s="163" t="s">
        <v>39</v>
      </c>
      <c r="D28" s="163" t="s">
        <v>71</v>
      </c>
      <c r="E28" s="173" t="s">
        <v>803</v>
      </c>
      <c r="F28" s="163" t="s">
        <v>849</v>
      </c>
      <c r="G28" s="214" t="s">
        <v>850</v>
      </c>
      <c r="H28" s="163" t="s">
        <v>851</v>
      </c>
      <c r="I28" s="216" t="s">
        <v>852</v>
      </c>
      <c r="J28" s="163" t="s">
        <v>853</v>
      </c>
      <c r="K28" s="124">
        <v>5</v>
      </c>
      <c r="L28" s="3">
        <v>0.5</v>
      </c>
      <c r="M28" s="125">
        <f t="shared" si="0"/>
        <v>2.5000000000000001E-2</v>
      </c>
      <c r="N28" s="175" t="s">
        <v>854</v>
      </c>
      <c r="O28" s="124">
        <v>1</v>
      </c>
      <c r="P28" s="124">
        <v>2</v>
      </c>
      <c r="Q28" s="127" t="str">
        <f t="shared" si="1"/>
        <v>BAJO</v>
      </c>
      <c r="R28" s="163" t="s">
        <v>855</v>
      </c>
      <c r="S28" s="163"/>
    </row>
    <row r="29" spans="1:19" s="128" customFormat="1" ht="60" x14ac:dyDescent="0.25">
      <c r="A29" s="163" t="s">
        <v>264</v>
      </c>
      <c r="B29" s="163" t="s">
        <v>27</v>
      </c>
      <c r="C29" s="163" t="s">
        <v>47</v>
      </c>
      <c r="D29" s="163" t="s">
        <v>85</v>
      </c>
      <c r="E29" s="173" t="s">
        <v>803</v>
      </c>
      <c r="F29" s="163" t="s">
        <v>829</v>
      </c>
      <c r="G29" s="163" t="s">
        <v>856</v>
      </c>
      <c r="H29" s="163" t="s">
        <v>857</v>
      </c>
      <c r="I29" s="216" t="s">
        <v>838</v>
      </c>
      <c r="J29" s="163" t="s">
        <v>858</v>
      </c>
      <c r="K29" s="124">
        <v>40</v>
      </c>
      <c r="L29" s="3">
        <v>0.5</v>
      </c>
      <c r="M29" s="125">
        <f t="shared" si="0"/>
        <v>0.2</v>
      </c>
      <c r="N29" s="175" t="s">
        <v>859</v>
      </c>
      <c r="O29" s="124">
        <v>2</v>
      </c>
      <c r="P29" s="124">
        <v>3</v>
      </c>
      <c r="Q29" s="127" t="str">
        <f t="shared" si="1"/>
        <v>ALTO</v>
      </c>
      <c r="R29" s="163" t="s">
        <v>860</v>
      </c>
      <c r="S29" s="163"/>
    </row>
    <row r="30" spans="1:19" s="128" customFormat="1" ht="105" x14ac:dyDescent="0.25">
      <c r="A30" s="163" t="s">
        <v>91</v>
      </c>
      <c r="B30" s="163" t="s">
        <v>26</v>
      </c>
      <c r="C30" s="163" t="s">
        <v>46</v>
      </c>
      <c r="D30" s="163" t="s">
        <v>82</v>
      </c>
      <c r="E30" s="173" t="s">
        <v>803</v>
      </c>
      <c r="F30" s="163" t="s">
        <v>839</v>
      </c>
      <c r="G30" s="219" t="s">
        <v>861</v>
      </c>
      <c r="H30" s="163" t="s">
        <v>862</v>
      </c>
      <c r="I30" s="216">
        <v>43040</v>
      </c>
      <c r="J30" s="163" t="s">
        <v>863</v>
      </c>
      <c r="K30" s="124">
        <v>6</v>
      </c>
      <c r="L30" s="3">
        <v>0</v>
      </c>
      <c r="M30" s="125">
        <f t="shared" si="0"/>
        <v>0</v>
      </c>
      <c r="N30" s="175" t="s">
        <v>864</v>
      </c>
      <c r="O30" s="124">
        <v>1</v>
      </c>
      <c r="P30" s="124">
        <v>1</v>
      </c>
      <c r="Q30" s="127" t="str">
        <f t="shared" si="1"/>
        <v>BAJO</v>
      </c>
      <c r="R30" s="163" t="s">
        <v>865</v>
      </c>
      <c r="S30" s="163"/>
    </row>
    <row r="31" spans="1:19" s="128" customFormat="1" ht="105" x14ac:dyDescent="0.25">
      <c r="A31" s="163" t="s">
        <v>91</v>
      </c>
      <c r="B31" s="163" t="s">
        <v>26</v>
      </c>
      <c r="C31" s="163" t="s">
        <v>46</v>
      </c>
      <c r="D31" s="163" t="s">
        <v>82</v>
      </c>
      <c r="E31" s="173" t="s">
        <v>780</v>
      </c>
      <c r="F31" s="163" t="s">
        <v>866</v>
      </c>
      <c r="G31" s="215" t="s">
        <v>867</v>
      </c>
      <c r="H31" s="163" t="s">
        <v>868</v>
      </c>
      <c r="I31" s="216" t="s">
        <v>869</v>
      </c>
      <c r="J31" s="163" t="s">
        <v>870</v>
      </c>
      <c r="K31" s="124">
        <v>3</v>
      </c>
      <c r="L31" s="3">
        <v>0</v>
      </c>
      <c r="M31" s="125">
        <f t="shared" si="0"/>
        <v>0</v>
      </c>
      <c r="N31" s="175" t="s">
        <v>871</v>
      </c>
      <c r="O31" s="124">
        <v>1</v>
      </c>
      <c r="P31" s="124">
        <v>1</v>
      </c>
      <c r="Q31" s="127" t="str">
        <f t="shared" si="1"/>
        <v>BAJO</v>
      </c>
      <c r="R31" s="163" t="s">
        <v>872</v>
      </c>
      <c r="S31" s="163"/>
    </row>
    <row r="32" spans="1:19" ht="35.1" customHeight="1" x14ac:dyDescent="0.25">
      <c r="A32" s="86"/>
      <c r="B32" s="86"/>
      <c r="C32" s="86"/>
      <c r="D32" s="86"/>
      <c r="E32" s="86"/>
      <c r="F32" s="86"/>
      <c r="G32" s="86"/>
      <c r="H32" s="86"/>
      <c r="I32" s="86"/>
      <c r="J32" s="86"/>
      <c r="K32" s="41">
        <f>SUM(K11:K31)</f>
        <v>100</v>
      </c>
      <c r="L32" s="87"/>
      <c r="M32" s="6">
        <f>SUM(M11:M31)</f>
        <v>0.55600000000000005</v>
      </c>
      <c r="N32" s="86"/>
      <c r="O32" s="88"/>
      <c r="P32" s="88"/>
      <c r="Q32" s="88"/>
      <c r="R32" s="86"/>
      <c r="S32" s="86"/>
    </row>
  </sheetData>
  <sheetProtection formatColumns="0" formatRows="0" insertRows="0" deleteRows="0" sort="0" autoFilter="0"/>
  <autoFilter ref="A10:S32"/>
  <mergeCells count="6">
    <mergeCell ref="C2:S2"/>
    <mergeCell ref="A4:S4"/>
    <mergeCell ref="A7:Q7"/>
    <mergeCell ref="A8:D8"/>
    <mergeCell ref="F8:M8"/>
    <mergeCell ref="N8:S8"/>
  </mergeCells>
  <conditionalFormatting sqref="Q11:Q31">
    <cfRule type="cellIs" dxfId="400" priority="15" operator="equal">
      <formula>"ALTO"</formula>
    </cfRule>
    <cfRule type="cellIs" dxfId="399" priority="16" operator="equal">
      <formula>"MEDIO"</formula>
    </cfRule>
    <cfRule type="cellIs" dxfId="398" priority="17" operator="equal">
      <formula>"BAJO"</formula>
    </cfRule>
  </conditionalFormatting>
  <conditionalFormatting sqref="O11:P20 O22:P31">
    <cfRule type="cellIs" dxfId="397" priority="12" operator="equal">
      <formula>3</formula>
    </cfRule>
    <cfRule type="cellIs" dxfId="396" priority="13" operator="equal">
      <formula>2</formula>
    </cfRule>
    <cfRule type="cellIs" dxfId="395" priority="14" operator="equal">
      <formula>1</formula>
    </cfRule>
  </conditionalFormatting>
  <conditionalFormatting sqref="L11:L31">
    <cfRule type="cellIs" dxfId="394" priority="8" operator="between">
      <formula>0.75</formula>
      <formula>1</formula>
    </cfRule>
    <cfRule type="cellIs" dxfId="393" priority="9" operator="between">
      <formula>0.5</formula>
      <formula>0.7499</formula>
    </cfRule>
    <cfRule type="cellIs" dxfId="392" priority="10" operator="between">
      <formula>0.25</formula>
      <formula>0.4999</formula>
    </cfRule>
    <cfRule type="cellIs" dxfId="391" priority="11" operator="between">
      <formula>0.01</formula>
      <formula>0.2499</formula>
    </cfRule>
  </conditionalFormatting>
  <conditionalFormatting sqref="M32">
    <cfRule type="cellIs" dxfId="390" priority="4" operator="between">
      <formula>0.75</formula>
      <formula>1</formula>
    </cfRule>
    <cfRule type="cellIs" dxfId="389" priority="5" operator="between">
      <formula>0.5</formula>
      <formula>0.7499</formula>
    </cfRule>
    <cfRule type="cellIs" dxfId="388" priority="6" operator="between">
      <formula>0.251</formula>
      <formula>0.4999</formula>
    </cfRule>
    <cfRule type="cellIs" dxfId="387" priority="7" operator="between">
      <formula>0</formula>
      <formula>0.25</formula>
    </cfRule>
  </conditionalFormatting>
  <conditionalFormatting sqref="O21:P21">
    <cfRule type="cellIs" dxfId="386" priority="1" operator="equal">
      <formula>3</formula>
    </cfRule>
    <cfRule type="cellIs" dxfId="385" priority="2" operator="equal">
      <formula>2</formula>
    </cfRule>
    <cfRule type="cellIs" dxfId="384" priority="3" operator="equal">
      <formula>1</formula>
    </cfRule>
  </conditionalFormatting>
  <dataValidations count="14">
    <dataValidation type="custom" showInputMessage="1" showErrorMessage="1" error="NO ESCRIBA NADA EN ESTA COLUMNA" sqref="Q11:Q31">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31">
      <formula1>EJES_ESTRATEGICOS</formula1>
    </dataValidation>
    <dataValidation allowBlank="1" showInputMessage="1" showErrorMessage="1" promptTitle="Mitigación" prompt="Es el esfuerzo por reducir los riesgos inherentes a la ejecución de las actividades planificadas." sqref="R11:R31"/>
    <dataValidation type="whole" allowBlank="1" showInputMessage="1" showErrorMessage="1" error="Escala 1 al 3" promptTitle="Probabilidad" prompt="Es la medida de incertidumbre asociada a la ejecucion de una tarea o actividad determinada.  Donde 1 es dificultad baja, 2 media y 3 alta" sqref="O11:O31">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31">
      <formula1>1</formula1>
      <formula2>3</formula2>
    </dataValidation>
    <dataValidation allowBlank="1" showInputMessage="1" showErrorMessage="1" promptTitle="Meta" prompt="Identificar cual el objetivo que quiero lograr al realizar una actividad o tarea determinada. _x000a_" sqref="J12:J31"/>
    <dataValidation allowBlank="1" showInputMessage="1" showErrorMessage="1" promptTitle="Fecha de Alcance o Logro" prompt="Es la fecha  de logro o ejecución de la actividad" sqref="I11:I31"/>
    <dataValidation allowBlank="1" showInputMessage="1" showErrorMessage="1" promptTitle="Riesgo" sqref="N11:N31"/>
    <dataValidation type="whole" allowBlank="1" showInputMessage="1" showErrorMessage="1" promptTitle="PESO" prompt="La distribucción del peso debe ser en base a una escala de 100. La sumatoria no debera exceder de 100" sqref="K11:K31">
      <formula1>1</formula1>
      <formula2>100</formula2>
    </dataValidation>
    <dataValidation allowBlank="1" showInputMessage="1" showErrorMessage="1" promptTitle="% Avance Real" prompt="El porcentaje del Avance Real de la tarea sera calculado en función al peso por el avance de la tarea divido entre 100" sqref="M11:M31"/>
    <dataValidation allowBlank="1" showInputMessage="1" showErrorMessage="1" promptTitle="% Avance de Tarea" prompt="Indicar en que porcentaje se ha ejecutado la tarea descrita." sqref="L11:L31"/>
    <dataValidation type="decimal" operator="equal" allowBlank="1" showInputMessage="1" showErrorMessage="1" sqref="M32">
      <formula1>100</formula1>
    </dataValidation>
    <dataValidation allowBlank="1" showInputMessage="1" showErrorMessage="1" promptTitle="Seleccionar" prompt="Elegir de la lista desplegable" sqref="A10:D10"/>
    <dataValidation type="custom" operator="equal" allowBlank="1" showInputMessage="1" showErrorMessage="1" sqref="K32">
      <formula1>AND($K$11:$K$31&gt;=100)</formula1>
    </dataValidation>
  </dataValidations>
  <pageMargins left="0.42" right="0.28000000000000003" top="0.51" bottom="0.27" header="0.3" footer="0.3"/>
  <pageSetup paperSize="5" scale="39" orientation="landscape" r:id="rId1"/>
  <rowBreaks count="1" manualBreakCount="1">
    <brk id="24" max="18"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ErrorMessage="1">
          <x14:formula1>
            <xm:f>'D:\VICERRECTORIA PLANIFICACION ITLA\Planes Operativos ITLA\POA 2017\[POA 2017 - CE Mecatronica.xlsx]PDI - Actualizado'!#REF!</xm:f>
          </x14:formula1>
          <xm:sqref>B11</xm:sqref>
        </x14:dataValidation>
        <x14:dataValidation type="list" allowBlank="1" showErrorMessage="1" promptTitle="Ejes Estrategicos" prompt="1. So">
          <x14:formula1>
            <xm:f>'D:\VICERRECTORIA PLANIFICACION ITLA\Planes Operativos ITLA\POA 2017\[POA 2017 - CE Mecatronica.xlsx]PDI - Actualizado'!#REF!</xm:f>
          </x14:formula1>
          <xm:sqref>C11</xm:sqref>
        </x14:dataValidation>
        <x14:dataValidation type="list" allowBlank="1" showInputMessage="1" showErrorMessage="1">
          <x14:formula1>
            <xm:f>'D:\VICERRECTORIA PLANIFICACION ITLA\Planes Operativos ITLA\POA 2017\[POA 2017 - DTE v2.xlsx]PDI - Actualizado'!#REF!</xm:f>
          </x14:formula1>
          <xm:sqref>D11</xm:sqref>
        </x14:dataValidation>
        <x14:dataValidation type="list" allowBlank="1" showErrorMessage="1">
          <x14:formula1>
            <xm:f>'D:\VICERRECTORIA PLANIFICACION ITLA\Planes Operativos ITLA\POA 2017\[POA 2017 - DTE v2.xlsx]PDI - Actualizado'!#REF!</xm:f>
          </x14:formula1>
          <xm:sqref>B12:B31</xm:sqref>
        </x14:dataValidation>
        <x14:dataValidation type="list" allowBlank="1" showInputMessage="1" showErrorMessage="1">
          <x14:formula1>
            <xm:f>'D:\VICERRECTORIA PLANIFICACION ITLA\Planes Operativos ITLA\POA 2017\[POA 2017 - DTE v2.xlsx]PDI - Actualizado'!#REF!</xm:f>
          </x14:formula1>
          <xm:sqref>D12:D31</xm:sqref>
        </x14:dataValidation>
        <x14:dataValidation type="list" allowBlank="1" showErrorMessage="1" promptTitle="Ejes Estrategicos" prompt="1. So">
          <x14:formula1>
            <xm:f>'D:\VICERRECTORIA PLANIFICACION ITLA\Planes Operativos ITLA\POA 2017\[POA 2017 - DTE v2.xlsx]PDI - Actualizado'!#REF!</xm:f>
          </x14:formula1>
          <xm:sqref>C12:C31</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F18" zoomScaleNormal="100" zoomScaleSheetLayoutView="100" workbookViewId="0">
      <selection activeCell="L22" sqref="L22"/>
    </sheetView>
  </sheetViews>
  <sheetFormatPr baseColWidth="10" defaultRowHeight="15" x14ac:dyDescent="0.25"/>
  <cols>
    <col min="1" max="1" width="28.5703125" style="75" customWidth="1"/>
    <col min="2" max="5" width="25.7109375" style="75" customWidth="1"/>
    <col min="6" max="6" width="37" style="75" bestFit="1" customWidth="1"/>
    <col min="7" max="7" width="37" style="75" customWidth="1"/>
    <col min="8" max="8" width="44" style="75" customWidth="1"/>
    <col min="9" max="9" width="16.28515625" style="75" bestFit="1" customWidth="1"/>
    <col min="10" max="10" width="19.5703125" style="75" customWidth="1"/>
    <col min="11" max="11" width="8.42578125" style="89" customWidth="1"/>
    <col min="12" max="13" width="11.42578125" style="89"/>
    <col min="14" max="14" width="47.7109375" style="75" bestFit="1" customWidth="1"/>
    <col min="15" max="15" width="13.7109375" style="89" customWidth="1"/>
    <col min="16" max="16" width="9.85546875" style="89" customWidth="1"/>
    <col min="17" max="17" width="11.42578125" style="89"/>
    <col min="18" max="18" width="47.28515625" style="75" bestFit="1" customWidth="1"/>
    <col min="19" max="19" width="41.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720</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168.75" customHeight="1" x14ac:dyDescent="0.25">
      <c r="A11" s="79" t="s">
        <v>115</v>
      </c>
      <c r="B11" s="79" t="s">
        <v>24</v>
      </c>
      <c r="C11" s="79" t="s">
        <v>38</v>
      </c>
      <c r="D11" s="79" t="s">
        <v>66</v>
      </c>
      <c r="E11" s="80" t="s">
        <v>721</v>
      </c>
      <c r="F11" s="202" t="s">
        <v>722</v>
      </c>
      <c r="G11" s="202" t="s">
        <v>723</v>
      </c>
      <c r="H11" s="203" t="s">
        <v>724</v>
      </c>
      <c r="I11" s="169" t="s">
        <v>346</v>
      </c>
      <c r="J11" s="169" t="s">
        <v>725</v>
      </c>
      <c r="K11" s="83">
        <v>10</v>
      </c>
      <c r="L11" s="3">
        <v>0.66</v>
      </c>
      <c r="M11" s="5">
        <f t="shared" ref="M11:M21" si="0">(K11*(L11/100))</f>
        <v>6.6000000000000003E-2</v>
      </c>
      <c r="N11" s="84" t="s">
        <v>726</v>
      </c>
      <c r="O11" s="83">
        <v>1</v>
      </c>
      <c r="P11" s="83">
        <v>3</v>
      </c>
      <c r="Q11" s="37" t="str">
        <f t="shared" ref="Q11:Q21" si="1">IF($O11*$P11&lt;=0,"",(IF($O11*$P11=9,"ALTO",IF($O11*$P11=6,"ALTO",IF($O11*$P11=4,"MEDIO",IF($O11*$P11=3,"MEDIO",IF($O11*$P11=2,"BAJO",IF($O11*$P11=1,"BAJO",0))))))))</f>
        <v>MEDIO</v>
      </c>
      <c r="R11" s="79" t="s">
        <v>727</v>
      </c>
      <c r="S11" s="79"/>
    </row>
    <row r="12" spans="1:19" s="85" customFormat="1" ht="45" x14ac:dyDescent="0.25">
      <c r="A12" s="79" t="s">
        <v>115</v>
      </c>
      <c r="B12" s="79" t="s">
        <v>24</v>
      </c>
      <c r="C12" s="79" t="s">
        <v>38</v>
      </c>
      <c r="D12" s="79" t="s">
        <v>66</v>
      </c>
      <c r="E12" s="170" t="s">
        <v>721</v>
      </c>
      <c r="F12" s="204" t="s">
        <v>722</v>
      </c>
      <c r="G12" s="204" t="s">
        <v>728</v>
      </c>
      <c r="H12" s="79" t="s">
        <v>729</v>
      </c>
      <c r="I12" s="79" t="s">
        <v>346</v>
      </c>
      <c r="J12" s="79" t="s">
        <v>730</v>
      </c>
      <c r="K12" s="121">
        <v>5</v>
      </c>
      <c r="L12" s="3">
        <v>0.66</v>
      </c>
      <c r="M12" s="5">
        <f t="shared" si="0"/>
        <v>3.3000000000000002E-2</v>
      </c>
      <c r="N12" s="84" t="s">
        <v>731</v>
      </c>
      <c r="O12" s="83">
        <v>1</v>
      </c>
      <c r="P12" s="83">
        <v>3</v>
      </c>
      <c r="Q12" s="37" t="str">
        <f t="shared" si="1"/>
        <v>MEDIO</v>
      </c>
      <c r="R12" s="79" t="s">
        <v>732</v>
      </c>
      <c r="S12" s="79"/>
    </row>
    <row r="13" spans="1:19" s="85" customFormat="1" ht="90" x14ac:dyDescent="0.25">
      <c r="A13" s="79" t="s">
        <v>115</v>
      </c>
      <c r="B13" s="79" t="s">
        <v>24</v>
      </c>
      <c r="C13" s="79" t="s">
        <v>38</v>
      </c>
      <c r="D13" s="79" t="s">
        <v>66</v>
      </c>
      <c r="E13" s="170" t="s">
        <v>721</v>
      </c>
      <c r="F13" s="204" t="s">
        <v>733</v>
      </c>
      <c r="G13" s="204" t="s">
        <v>734</v>
      </c>
      <c r="H13" s="79" t="s">
        <v>735</v>
      </c>
      <c r="I13" s="79" t="s">
        <v>736</v>
      </c>
      <c r="J13" s="79" t="s">
        <v>737</v>
      </c>
      <c r="K13" s="121">
        <v>5</v>
      </c>
      <c r="L13" s="3">
        <v>0.66</v>
      </c>
      <c r="M13" s="5">
        <f t="shared" si="0"/>
        <v>3.3000000000000002E-2</v>
      </c>
      <c r="N13" s="84" t="s">
        <v>738</v>
      </c>
      <c r="O13" s="83">
        <v>1</v>
      </c>
      <c r="P13" s="83">
        <v>1</v>
      </c>
      <c r="Q13" s="37" t="str">
        <f t="shared" si="1"/>
        <v>BAJO</v>
      </c>
      <c r="R13" s="79" t="s">
        <v>739</v>
      </c>
      <c r="S13" s="79"/>
    </row>
    <row r="14" spans="1:19" s="85" customFormat="1" ht="60" x14ac:dyDescent="0.25">
      <c r="A14" s="79" t="s">
        <v>115</v>
      </c>
      <c r="B14" s="79" t="s">
        <v>24</v>
      </c>
      <c r="C14" s="79" t="s">
        <v>38</v>
      </c>
      <c r="D14" s="79" t="s">
        <v>66</v>
      </c>
      <c r="E14" s="170" t="s">
        <v>721</v>
      </c>
      <c r="F14" s="204" t="s">
        <v>740</v>
      </c>
      <c r="G14" s="204" t="s">
        <v>741</v>
      </c>
      <c r="H14" s="79" t="s">
        <v>742</v>
      </c>
      <c r="I14" s="79" t="s">
        <v>736</v>
      </c>
      <c r="J14" s="79" t="s">
        <v>737</v>
      </c>
      <c r="K14" s="121">
        <v>10</v>
      </c>
      <c r="L14" s="3">
        <v>0.66</v>
      </c>
      <c r="M14" s="5">
        <f t="shared" si="0"/>
        <v>6.6000000000000003E-2</v>
      </c>
      <c r="N14" s="84" t="s">
        <v>743</v>
      </c>
      <c r="O14" s="83">
        <v>1</v>
      </c>
      <c r="P14" s="83">
        <v>3</v>
      </c>
      <c r="Q14" s="37" t="str">
        <f t="shared" si="1"/>
        <v>MEDIO</v>
      </c>
      <c r="R14" s="79" t="s">
        <v>744</v>
      </c>
      <c r="S14" s="79" t="s">
        <v>745</v>
      </c>
    </row>
    <row r="15" spans="1:19" s="85" customFormat="1" ht="45" x14ac:dyDescent="0.25">
      <c r="A15" s="79" t="s">
        <v>115</v>
      </c>
      <c r="B15" s="79" t="s">
        <v>24</v>
      </c>
      <c r="C15" s="79" t="s">
        <v>38</v>
      </c>
      <c r="D15" s="79" t="s">
        <v>66</v>
      </c>
      <c r="E15" s="170" t="s">
        <v>721</v>
      </c>
      <c r="F15" s="204" t="s">
        <v>740</v>
      </c>
      <c r="G15" s="204" t="s">
        <v>741</v>
      </c>
      <c r="H15" s="79" t="s">
        <v>746</v>
      </c>
      <c r="I15" s="79" t="s">
        <v>736</v>
      </c>
      <c r="J15" s="79" t="s">
        <v>737</v>
      </c>
      <c r="K15" s="121">
        <v>10</v>
      </c>
      <c r="L15" s="3">
        <v>0.66</v>
      </c>
      <c r="M15" s="5">
        <f t="shared" si="0"/>
        <v>6.6000000000000003E-2</v>
      </c>
      <c r="N15" s="84" t="s">
        <v>747</v>
      </c>
      <c r="O15" s="83">
        <v>1</v>
      </c>
      <c r="P15" s="83">
        <v>3</v>
      </c>
      <c r="Q15" s="37" t="str">
        <f t="shared" si="1"/>
        <v>MEDIO</v>
      </c>
      <c r="R15" s="79" t="s">
        <v>748</v>
      </c>
      <c r="S15" s="79" t="s">
        <v>745</v>
      </c>
    </row>
    <row r="16" spans="1:19" s="85" customFormat="1" ht="45" x14ac:dyDescent="0.25">
      <c r="A16" s="79" t="s">
        <v>115</v>
      </c>
      <c r="B16" s="79" t="s">
        <v>24</v>
      </c>
      <c r="C16" s="79" t="s">
        <v>38</v>
      </c>
      <c r="D16" s="79" t="s">
        <v>66</v>
      </c>
      <c r="E16" s="170" t="s">
        <v>721</v>
      </c>
      <c r="F16" s="204" t="s">
        <v>749</v>
      </c>
      <c r="G16" s="204"/>
      <c r="H16" s="79" t="s">
        <v>750</v>
      </c>
      <c r="I16" s="79" t="s">
        <v>736</v>
      </c>
      <c r="J16" s="79" t="s">
        <v>751</v>
      </c>
      <c r="K16" s="121">
        <v>10</v>
      </c>
      <c r="L16" s="3">
        <v>0.66</v>
      </c>
      <c r="M16" s="5">
        <f t="shared" si="0"/>
        <v>6.6000000000000003E-2</v>
      </c>
      <c r="N16" s="84" t="s">
        <v>752</v>
      </c>
      <c r="O16" s="83">
        <v>1</v>
      </c>
      <c r="P16" s="83">
        <v>1</v>
      </c>
      <c r="Q16" s="37" t="str">
        <f t="shared" si="1"/>
        <v>BAJO</v>
      </c>
      <c r="R16" s="79" t="s">
        <v>753</v>
      </c>
      <c r="S16" s="79"/>
    </row>
    <row r="17" spans="1:19" s="85" customFormat="1" ht="98.25" customHeight="1" x14ac:dyDescent="0.25">
      <c r="A17" s="79" t="s">
        <v>115</v>
      </c>
      <c r="B17" s="79" t="s">
        <v>24</v>
      </c>
      <c r="C17" s="79" t="s">
        <v>38</v>
      </c>
      <c r="D17" s="79" t="s">
        <v>66</v>
      </c>
      <c r="E17" s="170" t="s">
        <v>721</v>
      </c>
      <c r="F17" s="204" t="s">
        <v>754</v>
      </c>
      <c r="G17" s="204" t="s">
        <v>755</v>
      </c>
      <c r="H17" s="79" t="s">
        <v>756</v>
      </c>
      <c r="I17" s="79" t="s">
        <v>757</v>
      </c>
      <c r="J17" s="79" t="s">
        <v>758</v>
      </c>
      <c r="K17" s="121">
        <v>10</v>
      </c>
      <c r="L17" s="3">
        <v>0.66</v>
      </c>
      <c r="M17" s="5">
        <f t="shared" si="0"/>
        <v>6.6000000000000003E-2</v>
      </c>
      <c r="N17" s="84" t="s">
        <v>759</v>
      </c>
      <c r="O17" s="83">
        <v>1</v>
      </c>
      <c r="P17" s="83">
        <v>3</v>
      </c>
      <c r="Q17" s="37" t="str">
        <f t="shared" si="1"/>
        <v>MEDIO</v>
      </c>
      <c r="R17" s="79" t="s">
        <v>760</v>
      </c>
      <c r="S17" s="79"/>
    </row>
    <row r="18" spans="1:19" s="85" customFormat="1" ht="39.950000000000003" customHeight="1" x14ac:dyDescent="0.25">
      <c r="A18" s="79" t="s">
        <v>115</v>
      </c>
      <c r="B18" s="79" t="s">
        <v>24</v>
      </c>
      <c r="C18" s="79" t="s">
        <v>38</v>
      </c>
      <c r="D18" s="79" t="s">
        <v>66</v>
      </c>
      <c r="E18" s="170" t="s">
        <v>721</v>
      </c>
      <c r="F18" s="204" t="s">
        <v>754</v>
      </c>
      <c r="G18" s="204" t="s">
        <v>755</v>
      </c>
      <c r="H18" s="79" t="s">
        <v>761</v>
      </c>
      <c r="I18" s="79" t="s">
        <v>736</v>
      </c>
      <c r="J18" s="79" t="s">
        <v>762</v>
      </c>
      <c r="K18" s="121">
        <v>10</v>
      </c>
      <c r="L18" s="3">
        <v>0.66</v>
      </c>
      <c r="M18" s="5">
        <f t="shared" si="0"/>
        <v>6.6000000000000003E-2</v>
      </c>
      <c r="N18" s="84" t="s">
        <v>763</v>
      </c>
      <c r="O18" s="83">
        <v>1</v>
      </c>
      <c r="P18" s="83">
        <v>3</v>
      </c>
      <c r="Q18" s="37" t="str">
        <f t="shared" si="1"/>
        <v>MEDIO</v>
      </c>
      <c r="R18" s="79" t="s">
        <v>764</v>
      </c>
      <c r="S18" s="79"/>
    </row>
    <row r="19" spans="1:19" s="85" customFormat="1" ht="45" x14ac:dyDescent="0.25">
      <c r="A19" s="79" t="s">
        <v>115</v>
      </c>
      <c r="B19" s="79" t="s">
        <v>24</v>
      </c>
      <c r="C19" s="79" t="s">
        <v>38</v>
      </c>
      <c r="D19" s="79" t="s">
        <v>66</v>
      </c>
      <c r="E19" s="170" t="s">
        <v>721</v>
      </c>
      <c r="F19" s="204" t="s">
        <v>765</v>
      </c>
      <c r="G19" s="204" t="s">
        <v>766</v>
      </c>
      <c r="H19" s="205" t="s">
        <v>767</v>
      </c>
      <c r="I19" s="206" t="s">
        <v>421</v>
      </c>
      <c r="J19" s="206" t="s">
        <v>768</v>
      </c>
      <c r="K19" s="207">
        <v>10</v>
      </c>
      <c r="L19" s="3">
        <v>0.66</v>
      </c>
      <c r="M19" s="5">
        <f t="shared" si="0"/>
        <v>6.6000000000000003E-2</v>
      </c>
      <c r="N19" s="208" t="s">
        <v>769</v>
      </c>
      <c r="O19" s="83">
        <v>3</v>
      </c>
      <c r="P19" s="83">
        <v>1</v>
      </c>
      <c r="Q19" s="37" t="str">
        <f t="shared" si="1"/>
        <v>MEDIO</v>
      </c>
      <c r="R19" s="79" t="s">
        <v>770</v>
      </c>
      <c r="S19" s="79"/>
    </row>
    <row r="20" spans="1:19" s="85" customFormat="1" ht="41.25" customHeight="1" x14ac:dyDescent="0.25">
      <c r="A20" s="79" t="s">
        <v>115</v>
      </c>
      <c r="B20" s="79" t="s">
        <v>24</v>
      </c>
      <c r="C20" s="79" t="s">
        <v>38</v>
      </c>
      <c r="D20" s="79" t="s">
        <v>66</v>
      </c>
      <c r="E20" s="170" t="s">
        <v>721</v>
      </c>
      <c r="F20" s="204" t="s">
        <v>765</v>
      </c>
      <c r="G20" s="204"/>
      <c r="H20" s="205" t="s">
        <v>771</v>
      </c>
      <c r="I20" s="206" t="s">
        <v>346</v>
      </c>
      <c r="J20" s="206" t="s">
        <v>772</v>
      </c>
      <c r="K20" s="207">
        <v>10</v>
      </c>
      <c r="L20" s="3">
        <v>0.66</v>
      </c>
      <c r="M20" s="5">
        <f t="shared" si="0"/>
        <v>6.6000000000000003E-2</v>
      </c>
      <c r="N20" s="84" t="s">
        <v>773</v>
      </c>
      <c r="O20" s="83">
        <v>1</v>
      </c>
      <c r="P20" s="83">
        <v>1</v>
      </c>
      <c r="Q20" s="37" t="str">
        <f t="shared" si="1"/>
        <v>BAJO</v>
      </c>
      <c r="R20" s="79" t="s">
        <v>774</v>
      </c>
      <c r="S20" s="79"/>
    </row>
    <row r="21" spans="1:19" s="85" customFormat="1" ht="75" x14ac:dyDescent="0.25">
      <c r="A21" s="79" t="s">
        <v>115</v>
      </c>
      <c r="B21" s="79" t="s">
        <v>24</v>
      </c>
      <c r="C21" s="79" t="s">
        <v>38</v>
      </c>
      <c r="D21" s="79" t="s">
        <v>66</v>
      </c>
      <c r="E21" s="170" t="s">
        <v>721</v>
      </c>
      <c r="F21" s="204" t="s">
        <v>775</v>
      </c>
      <c r="G21" s="204"/>
      <c r="H21" s="205" t="s">
        <v>776</v>
      </c>
      <c r="I21" s="206" t="s">
        <v>736</v>
      </c>
      <c r="J21" s="206" t="s">
        <v>777</v>
      </c>
      <c r="K21" s="207">
        <v>10</v>
      </c>
      <c r="L21" s="3">
        <v>0.66</v>
      </c>
      <c r="M21" s="5">
        <f t="shared" si="0"/>
        <v>6.6000000000000003E-2</v>
      </c>
      <c r="N21" s="84" t="s">
        <v>778</v>
      </c>
      <c r="O21" s="83">
        <v>3</v>
      </c>
      <c r="P21" s="83">
        <v>1</v>
      </c>
      <c r="Q21" s="37" t="str">
        <f t="shared" si="1"/>
        <v>MEDIO</v>
      </c>
      <c r="R21" s="79" t="s">
        <v>779</v>
      </c>
      <c r="S21" s="79"/>
    </row>
    <row r="22" spans="1:19" ht="35.1" customHeight="1" x14ac:dyDescent="0.25">
      <c r="A22" s="86"/>
      <c r="B22" s="86"/>
      <c r="C22" s="86"/>
      <c r="D22" s="86"/>
      <c r="E22" s="86"/>
      <c r="F22" s="86"/>
      <c r="G22" s="86"/>
      <c r="H22" s="86"/>
      <c r="I22" s="86"/>
      <c r="J22" s="86"/>
      <c r="K22" s="41">
        <f>SUM(K11:K21)</f>
        <v>100</v>
      </c>
      <c r="L22" s="87"/>
      <c r="M22" s="6">
        <f>SUM(M11:M21)</f>
        <v>0.66000000000000014</v>
      </c>
      <c r="N22" s="86"/>
      <c r="O22" s="88"/>
      <c r="P22" s="88"/>
      <c r="Q22" s="88"/>
      <c r="R22" s="86"/>
      <c r="S22" s="86"/>
    </row>
  </sheetData>
  <sheetProtection formatColumns="0" formatRows="0" insertRows="0" deleteRows="0" sort="0" autoFilter="0"/>
  <mergeCells count="6">
    <mergeCell ref="C2:S2"/>
    <mergeCell ref="A4:S4"/>
    <mergeCell ref="A7:Q7"/>
    <mergeCell ref="A8:D8"/>
    <mergeCell ref="F8:M8"/>
    <mergeCell ref="N8:S8"/>
  </mergeCells>
  <conditionalFormatting sqref="Q11:Q21">
    <cfRule type="cellIs" dxfId="383" priority="12" operator="equal">
      <formula>"ALTO"</formula>
    </cfRule>
    <cfRule type="cellIs" dxfId="382" priority="13" operator="equal">
      <formula>"MEDIO"</formula>
    </cfRule>
    <cfRule type="cellIs" dxfId="381" priority="14" operator="equal">
      <formula>"BAJO"</formula>
    </cfRule>
  </conditionalFormatting>
  <conditionalFormatting sqref="O11:P21">
    <cfRule type="cellIs" dxfId="380" priority="9" operator="equal">
      <formula>3</formula>
    </cfRule>
    <cfRule type="cellIs" dxfId="379" priority="10" operator="equal">
      <formula>2</formula>
    </cfRule>
    <cfRule type="cellIs" dxfId="378" priority="11" operator="equal">
      <formula>1</formula>
    </cfRule>
  </conditionalFormatting>
  <conditionalFormatting sqref="L11:L21">
    <cfRule type="cellIs" dxfId="377" priority="5" operator="between">
      <formula>0.75</formula>
      <formula>1</formula>
    </cfRule>
    <cfRule type="cellIs" dxfId="376" priority="6" operator="between">
      <formula>0.5</formula>
      <formula>0.7499</formula>
    </cfRule>
    <cfRule type="cellIs" dxfId="375" priority="7" operator="between">
      <formula>0.25</formula>
      <formula>0.4999</formula>
    </cfRule>
    <cfRule type="cellIs" dxfId="374" priority="8" operator="between">
      <formula>0.01</formula>
      <formula>0.2499</formula>
    </cfRule>
  </conditionalFormatting>
  <conditionalFormatting sqref="M22">
    <cfRule type="cellIs" dxfId="373" priority="1" operator="between">
      <formula>0.75</formula>
      <formula>1</formula>
    </cfRule>
    <cfRule type="cellIs" dxfId="372" priority="2" operator="between">
      <formula>0.5</formula>
      <formula>0.7499</formula>
    </cfRule>
    <cfRule type="cellIs" dxfId="371" priority="3" operator="between">
      <formula>0.251</formula>
      <formula>0.4999</formula>
    </cfRule>
    <cfRule type="cellIs" dxfId="370" priority="4" operator="between">
      <formula>0</formula>
      <formula>0.25</formula>
    </cfRule>
  </conditionalFormatting>
  <dataValidations count="15">
    <dataValidation type="custom" showInputMessage="1" showErrorMessage="1" error="NO ESCRIBA NADA EN ESTA COLUMNA" sqref="Q11:Q21">
      <formula1>IF($O11*$P11&lt;=0,"",(IF($O11*$P11=9,"ALTO",IF($O11*$P11=6,"ALTO",IF($O11*$P11=4,"MEDIO",IF($O11*$P11=3,"MEDIO",IF($O11*$P11=2,"BAJO",IF($O11*$P11=1,"BAJO",0))))))))</formula1>
    </dataValidation>
    <dataValidation type="list" allowBlank="1" showErrorMessage="1" sqref="B11">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1">
      <formula1>EJES_ESTRATEGICOS</formula1>
    </dataValidation>
    <dataValidation allowBlank="1" showInputMessage="1" showErrorMessage="1" promptTitle="Mitigación" prompt="Es el esfuerzo por reducir los riesgos inherentes a la ejecución de las actividades planificadas." sqref="R11:R21"/>
    <dataValidation type="whole" allowBlank="1" showInputMessage="1" showErrorMessage="1" error="Escala 1 al 3" promptTitle="Probabilidad" prompt="Es la medida de incertidumbre asociada a la ejecucion de una tarea o actividad determinada.  Donde 1 es dificultad baja, 2 media y 3 alta" sqref="O11:O21">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1">
      <formula1>1</formula1>
      <formula2>3</formula2>
    </dataValidation>
    <dataValidation type="decimal" operator="equal" allowBlank="1" showInputMessage="1" showErrorMessage="1" sqref="M22">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1:J21"/>
    <dataValidation allowBlank="1" showInputMessage="1" showErrorMessage="1" promptTitle="Fecha de Alcance o Logro" prompt="Es la fecha  de logro o ejecución de la actividad" sqref="I11:I21"/>
    <dataValidation allowBlank="1" showInputMessage="1" showErrorMessage="1" promptTitle="Riesgo" sqref="N11:N21"/>
    <dataValidation type="whole" allowBlank="1" showInputMessage="1" showErrorMessage="1" promptTitle="PESO" prompt="La distribucción del peso debe ser en base a una escala de 100. La sumatoria no debera exceder de 100" sqref="K11:K21">
      <formula1>1</formula1>
      <formula2>100</formula2>
    </dataValidation>
    <dataValidation allowBlank="1" showInputMessage="1" showErrorMessage="1" promptTitle="% Avance Real" prompt="El porcentaje del Avance Real de la tarea sera calculado en función al peso por el avance de la tarea divido entre 100" sqref="M11:M21"/>
    <dataValidation allowBlank="1" showInputMessage="1" showErrorMessage="1" promptTitle="% Avance de Tarea" prompt="Indicar en que porcentaje se ha ejecutado la tarea descrita." sqref="L11:L21"/>
    <dataValidation type="custom" operator="equal" allowBlank="1" showInputMessage="1" showErrorMessage="1" sqref="K22">
      <formula1>AND($K$11:$K$21&gt;=100)</formula1>
    </dataValidation>
  </dataValidations>
  <pageMargins left="0.42" right="0.28000000000000003" top="0.75" bottom="0.75" header="0.3" footer="0.3"/>
  <pageSetup paperSize="5" scale="45" orientation="landscape" verticalDpi="0"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Residencia Academica v2.xlsx]PDI - Actualizado'!#REF!</xm:f>
          </x14:formula1>
          <xm:sqref>B12:B21</xm:sqref>
        </x14:dataValidation>
        <x14:dataValidation type="list" allowBlank="1" showInputMessage="1" showErrorMessage="1">
          <x14:formula1>
            <xm:f>'D:\VICERRECTORIA PLANIFICACION ITLA\Planes Operativos ITLA\POA 2017\[POA 2017 - Residencia Academica v2.xlsx]PDI - Actualizado'!#REF!</xm:f>
          </x14:formula1>
          <xm:sqref>D11:D21</xm:sqref>
        </x14:dataValidation>
        <x14:dataValidation type="list" allowBlank="1" showErrorMessage="1" promptTitle="Ejes Estrategicos" prompt="1. So">
          <x14:formula1>
            <xm:f>'D:\VICERRECTORIA PLANIFICACION ITLA\Planes Operativos ITLA\POA 2017\[POA 2017 - Residencia Academica v2.xlsx]PDI - Actualizado'!#REF!</xm:f>
          </x14:formula1>
          <xm:sqref>C11:C21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topLeftCell="K1" zoomScale="70" zoomScaleNormal="70" zoomScaleSheetLayoutView="100" workbookViewId="0">
      <selection activeCell="U13" sqref="U13:W16"/>
    </sheetView>
  </sheetViews>
  <sheetFormatPr baseColWidth="10" defaultRowHeight="15" x14ac:dyDescent="0.25"/>
  <cols>
    <col min="1" max="1" width="28.5703125" style="185" customWidth="1"/>
    <col min="2" max="5" width="25.7109375" style="185" customWidth="1"/>
    <col min="6" max="7" width="30.5703125" style="185" customWidth="1"/>
    <col min="8" max="8" width="34.7109375" style="185" customWidth="1"/>
    <col min="9" max="9" width="16.28515625" style="185" bestFit="1" customWidth="1"/>
    <col min="10" max="10" width="19.5703125" style="185" customWidth="1"/>
    <col min="11" max="11" width="9.28515625" style="201" bestFit="1" customWidth="1"/>
    <col min="12" max="13" width="11.42578125" style="201"/>
    <col min="14" max="14" width="29" style="185" customWidth="1"/>
    <col min="15" max="15" width="13.7109375" style="201" customWidth="1"/>
    <col min="16" max="16" width="9.85546875" style="201" customWidth="1"/>
    <col min="17" max="17" width="11.42578125" style="201"/>
    <col min="18" max="18" width="29.28515625" style="185" customWidth="1"/>
    <col min="19" max="19" width="41.42578125" style="185" customWidth="1"/>
    <col min="20" max="22" width="11.42578125" style="185"/>
    <col min="23" max="23" width="11.42578125" style="186"/>
    <col min="24" max="16384" width="11.42578125" style="185"/>
  </cols>
  <sheetData>
    <row r="1" spans="1:23" x14ac:dyDescent="0.25">
      <c r="A1" s="182"/>
      <c r="B1" s="182"/>
      <c r="C1" s="182"/>
      <c r="D1" s="183"/>
      <c r="E1" s="183"/>
      <c r="F1" s="183"/>
      <c r="G1" s="183"/>
      <c r="H1" s="183"/>
      <c r="I1" s="183"/>
      <c r="J1" s="183"/>
      <c r="K1" s="184"/>
      <c r="L1" s="184"/>
      <c r="M1" s="184"/>
      <c r="N1" s="183"/>
      <c r="O1" s="184"/>
      <c r="P1" s="184"/>
      <c r="Q1" s="184"/>
      <c r="R1" s="183"/>
      <c r="S1" s="183"/>
    </row>
    <row r="2" spans="1:23" s="11" customFormat="1" ht="46.5" customHeight="1" x14ac:dyDescent="0.25">
      <c r="A2" s="22"/>
      <c r="B2" s="22"/>
      <c r="C2" s="309" t="s">
        <v>21</v>
      </c>
      <c r="D2" s="309"/>
      <c r="E2" s="309"/>
      <c r="F2" s="309"/>
      <c r="G2" s="309"/>
      <c r="H2" s="309"/>
      <c r="I2" s="309"/>
      <c r="J2" s="309"/>
      <c r="K2" s="309"/>
      <c r="L2" s="309"/>
      <c r="M2" s="309"/>
      <c r="N2" s="309"/>
      <c r="O2" s="309"/>
      <c r="P2" s="309"/>
      <c r="Q2" s="309"/>
      <c r="R2" s="309"/>
      <c r="S2" s="309"/>
      <c r="W2" s="187"/>
    </row>
    <row r="3" spans="1:23" s="11" customFormat="1" ht="40.5" customHeight="1" x14ac:dyDescent="0.25">
      <c r="A3" s="22"/>
      <c r="B3" s="22"/>
      <c r="C3" s="13"/>
      <c r="D3" s="13"/>
      <c r="E3" s="13"/>
      <c r="F3" s="13"/>
      <c r="G3" s="13"/>
      <c r="H3" s="13"/>
      <c r="I3" s="13"/>
      <c r="J3" s="13"/>
      <c r="K3" s="13"/>
      <c r="L3" s="13"/>
      <c r="M3" s="13"/>
      <c r="N3" s="13"/>
      <c r="O3" s="13"/>
      <c r="P3" s="13"/>
      <c r="Q3" s="13"/>
      <c r="R3" s="13"/>
      <c r="S3" s="13"/>
      <c r="W3" s="187"/>
    </row>
    <row r="4" spans="1:23" s="11" customFormat="1" ht="45.75" customHeight="1" x14ac:dyDescent="0.25">
      <c r="A4" s="310" t="s">
        <v>101</v>
      </c>
      <c r="B4" s="310"/>
      <c r="C4" s="310"/>
      <c r="D4" s="310"/>
      <c r="E4" s="310"/>
      <c r="F4" s="310"/>
      <c r="G4" s="310"/>
      <c r="H4" s="310"/>
      <c r="I4" s="310"/>
      <c r="J4" s="310"/>
      <c r="K4" s="310"/>
      <c r="L4" s="310"/>
      <c r="M4" s="310"/>
      <c r="N4" s="310"/>
      <c r="O4" s="310"/>
      <c r="P4" s="310"/>
      <c r="Q4" s="310"/>
      <c r="R4" s="310"/>
      <c r="S4" s="310"/>
      <c r="W4" s="187"/>
    </row>
    <row r="5" spans="1:23" s="11" customFormat="1" ht="15" customHeight="1" x14ac:dyDescent="0.25">
      <c r="A5" s="12"/>
      <c r="B5" s="12"/>
      <c r="C5" s="12"/>
      <c r="D5" s="12"/>
      <c r="E5" s="12"/>
      <c r="F5" s="12"/>
      <c r="G5" s="12"/>
      <c r="H5" s="12"/>
      <c r="I5" s="12"/>
      <c r="J5" s="12"/>
      <c r="K5" s="12"/>
      <c r="L5" s="12"/>
      <c r="M5" s="12"/>
      <c r="N5" s="12"/>
      <c r="O5" s="12"/>
      <c r="P5" s="12"/>
      <c r="Q5" s="12"/>
      <c r="R5" s="12"/>
      <c r="S5" s="12"/>
      <c r="W5" s="187"/>
    </row>
    <row r="6" spans="1:23" s="11" customFormat="1" ht="15" customHeight="1" x14ac:dyDescent="0.25">
      <c r="A6" s="12"/>
      <c r="B6" s="12"/>
      <c r="C6" s="12"/>
      <c r="D6" s="12"/>
      <c r="E6" s="12"/>
      <c r="F6" s="12"/>
      <c r="G6" s="12"/>
      <c r="H6" s="12"/>
      <c r="I6" s="12"/>
      <c r="J6" s="12"/>
      <c r="K6" s="12"/>
      <c r="L6" s="12"/>
      <c r="M6" s="12"/>
      <c r="N6" s="12"/>
      <c r="O6" s="12"/>
      <c r="P6" s="12"/>
      <c r="Q6" s="12"/>
      <c r="R6" s="12"/>
      <c r="S6" s="12"/>
      <c r="W6" s="187"/>
    </row>
    <row r="7" spans="1:23" s="11" customFormat="1" x14ac:dyDescent="0.25">
      <c r="A7" s="314"/>
      <c r="B7" s="314"/>
      <c r="C7" s="314"/>
      <c r="D7" s="314"/>
      <c r="E7" s="314"/>
      <c r="F7" s="314"/>
      <c r="G7" s="314"/>
      <c r="H7" s="314"/>
      <c r="I7" s="314"/>
      <c r="J7" s="314"/>
      <c r="K7" s="314"/>
      <c r="L7" s="314"/>
      <c r="M7" s="314"/>
      <c r="N7" s="314"/>
      <c r="O7" s="314"/>
      <c r="P7" s="314"/>
      <c r="Q7" s="314"/>
      <c r="W7" s="187"/>
    </row>
    <row r="8" spans="1:23"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c r="W8" s="187"/>
    </row>
    <row r="9" spans="1:23" s="11" customFormat="1" ht="9.9499999999999993" customHeight="1" x14ac:dyDescent="0.25">
      <c r="A9" s="68"/>
      <c r="B9" s="68"/>
      <c r="C9" s="68"/>
      <c r="D9" s="68"/>
      <c r="E9" s="68"/>
      <c r="F9" s="68"/>
      <c r="G9" s="68"/>
      <c r="H9" s="68"/>
      <c r="I9" s="68"/>
      <c r="J9" s="68"/>
      <c r="K9" s="68"/>
      <c r="L9" s="68"/>
      <c r="M9" s="68"/>
      <c r="N9" s="67"/>
      <c r="O9" s="67"/>
      <c r="P9" s="67"/>
      <c r="Q9" s="67"/>
      <c r="R9" s="67"/>
      <c r="S9" s="67"/>
      <c r="W9" s="187"/>
    </row>
    <row r="10" spans="1:23" s="188" customFormat="1" ht="46.5" customHeight="1" x14ac:dyDescent="0.25">
      <c r="A10" s="76" t="s">
        <v>99</v>
      </c>
      <c r="B10" s="76" t="s">
        <v>14</v>
      </c>
      <c r="C10" s="76" t="s">
        <v>15</v>
      </c>
      <c r="D10" s="76" t="s">
        <v>100</v>
      </c>
      <c r="E10" s="76" t="s">
        <v>497</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c r="W10" s="189"/>
    </row>
    <row r="11" spans="1:23" s="193" customFormat="1" ht="75" x14ac:dyDescent="0.25">
      <c r="A11" s="164" t="s">
        <v>264</v>
      </c>
      <c r="B11" s="164" t="s">
        <v>27</v>
      </c>
      <c r="C11" s="164" t="s">
        <v>660</v>
      </c>
      <c r="D11" s="164" t="s">
        <v>661</v>
      </c>
      <c r="E11" s="190" t="s">
        <v>662</v>
      </c>
      <c r="F11" s="164" t="s">
        <v>663</v>
      </c>
      <c r="G11" s="164" t="s">
        <v>664</v>
      </c>
      <c r="H11" s="164" t="s">
        <v>665</v>
      </c>
      <c r="I11" s="164" t="s">
        <v>666</v>
      </c>
      <c r="J11" s="164" t="s">
        <v>667</v>
      </c>
      <c r="K11" s="191">
        <v>10</v>
      </c>
      <c r="L11" s="3">
        <v>0.67</v>
      </c>
      <c r="M11" s="5">
        <f t="shared" ref="M11:M22" si="0">(K11*(L11/100))</f>
        <v>6.7000000000000004E-2</v>
      </c>
      <c r="N11" s="192" t="s">
        <v>668</v>
      </c>
      <c r="O11" s="191">
        <v>2</v>
      </c>
      <c r="P11" s="191">
        <v>3</v>
      </c>
      <c r="Q11" s="37" t="str">
        <f t="shared" ref="Q11:Q21" si="1">IF($O11*$P11&lt;=0,"",(IF($O11*$P11=9,"ALTO",IF($O11*$P11=6,"ALTO",IF($O11*$P11=4,"MEDIO",IF($O11*$P11=3,"MEDIO",IF($O11*$P11=2,"BAJO",IF($O11*$P11=1,"BAJO",0))))))))</f>
        <v>ALTO</v>
      </c>
      <c r="R11" s="164" t="s">
        <v>669</v>
      </c>
      <c r="S11" s="164" t="s">
        <v>670</v>
      </c>
      <c r="W11" s="194"/>
    </row>
    <row r="12" spans="1:23" s="193" customFormat="1" ht="90" x14ac:dyDescent="0.25">
      <c r="A12" s="164" t="s">
        <v>264</v>
      </c>
      <c r="B12" s="164" t="s">
        <v>27</v>
      </c>
      <c r="C12" s="164" t="s">
        <v>660</v>
      </c>
      <c r="D12" s="164" t="s">
        <v>661</v>
      </c>
      <c r="E12" s="190" t="s">
        <v>662</v>
      </c>
      <c r="F12" s="164" t="s">
        <v>671</v>
      </c>
      <c r="G12" s="164" t="s">
        <v>664</v>
      </c>
      <c r="H12" s="164" t="s">
        <v>672</v>
      </c>
      <c r="I12" s="164" t="s">
        <v>673</v>
      </c>
      <c r="J12" s="164" t="s">
        <v>674</v>
      </c>
      <c r="K12" s="191">
        <v>10</v>
      </c>
      <c r="L12" s="3">
        <v>0.04</v>
      </c>
      <c r="M12" s="5">
        <f t="shared" si="0"/>
        <v>4.0000000000000001E-3</v>
      </c>
      <c r="N12" s="192" t="s">
        <v>675</v>
      </c>
      <c r="O12" s="191">
        <v>2</v>
      </c>
      <c r="P12" s="191">
        <v>3</v>
      </c>
      <c r="Q12" s="37" t="str">
        <f t="shared" si="1"/>
        <v>ALTO</v>
      </c>
      <c r="R12" s="164" t="s">
        <v>676</v>
      </c>
      <c r="S12" s="164" t="s">
        <v>677</v>
      </c>
      <c r="W12" s="194"/>
    </row>
    <row r="13" spans="1:23" s="193" customFormat="1" ht="75" x14ac:dyDescent="0.25">
      <c r="A13" s="164" t="s">
        <v>264</v>
      </c>
      <c r="B13" s="164" t="s">
        <v>27</v>
      </c>
      <c r="C13" s="164" t="s">
        <v>660</v>
      </c>
      <c r="D13" s="164" t="s">
        <v>661</v>
      </c>
      <c r="E13" s="190" t="s">
        <v>662</v>
      </c>
      <c r="F13" s="164" t="s">
        <v>678</v>
      </c>
      <c r="G13" s="164" t="s">
        <v>664</v>
      </c>
      <c r="H13" s="164" t="s">
        <v>665</v>
      </c>
      <c r="I13" s="164" t="s">
        <v>679</v>
      </c>
      <c r="J13" s="164" t="s">
        <v>667</v>
      </c>
      <c r="K13" s="191">
        <v>10</v>
      </c>
      <c r="L13" s="3">
        <v>0.71499999999999997</v>
      </c>
      <c r="M13" s="5">
        <f t="shared" si="0"/>
        <v>7.1500000000000008E-2</v>
      </c>
      <c r="N13" s="192" t="s">
        <v>668</v>
      </c>
      <c r="O13" s="191">
        <v>2</v>
      </c>
      <c r="P13" s="191">
        <v>3</v>
      </c>
      <c r="Q13" s="37" t="str">
        <f t="shared" si="1"/>
        <v>ALTO</v>
      </c>
      <c r="R13" s="164" t="s">
        <v>669</v>
      </c>
      <c r="S13" s="164" t="s">
        <v>680</v>
      </c>
      <c r="W13" s="194"/>
    </row>
    <row r="14" spans="1:23" s="193" customFormat="1" ht="90" x14ac:dyDescent="0.25">
      <c r="A14" s="164" t="s">
        <v>264</v>
      </c>
      <c r="B14" s="164" t="s">
        <v>27</v>
      </c>
      <c r="C14" s="164" t="s">
        <v>660</v>
      </c>
      <c r="D14" s="164" t="s">
        <v>661</v>
      </c>
      <c r="E14" s="190" t="s">
        <v>662</v>
      </c>
      <c r="F14" s="164" t="s">
        <v>681</v>
      </c>
      <c r="G14" s="164" t="s">
        <v>664</v>
      </c>
      <c r="H14" s="164" t="s">
        <v>672</v>
      </c>
      <c r="I14" s="164" t="s">
        <v>679</v>
      </c>
      <c r="J14" s="164" t="s">
        <v>674</v>
      </c>
      <c r="K14" s="191">
        <v>10</v>
      </c>
      <c r="L14" s="3">
        <v>0.45500000000000002</v>
      </c>
      <c r="M14" s="5">
        <f t="shared" si="0"/>
        <v>4.5499999999999999E-2</v>
      </c>
      <c r="N14" s="192" t="s">
        <v>675</v>
      </c>
      <c r="O14" s="191">
        <v>2</v>
      </c>
      <c r="P14" s="191">
        <v>3</v>
      </c>
      <c r="Q14" s="37" t="str">
        <f t="shared" si="1"/>
        <v>ALTO</v>
      </c>
      <c r="R14" s="164" t="s">
        <v>676</v>
      </c>
      <c r="S14" s="164" t="s">
        <v>682</v>
      </c>
      <c r="W14" s="194"/>
    </row>
    <row r="15" spans="1:23" s="193" customFormat="1" ht="45" x14ac:dyDescent="0.25">
      <c r="A15" s="164" t="s">
        <v>115</v>
      </c>
      <c r="B15" s="164" t="s">
        <v>24</v>
      </c>
      <c r="C15" s="164" t="s">
        <v>38</v>
      </c>
      <c r="D15" s="164" t="s">
        <v>66</v>
      </c>
      <c r="E15" s="190" t="s">
        <v>662</v>
      </c>
      <c r="F15" s="164" t="s">
        <v>683</v>
      </c>
      <c r="G15" s="164" t="s">
        <v>684</v>
      </c>
      <c r="H15" s="195" t="s">
        <v>685</v>
      </c>
      <c r="I15" s="164" t="s">
        <v>686</v>
      </c>
      <c r="J15" s="164" t="s">
        <v>687</v>
      </c>
      <c r="K15" s="191">
        <v>7</v>
      </c>
      <c r="L15" s="3">
        <v>0.88229999999999997</v>
      </c>
      <c r="M15" s="5">
        <f t="shared" si="0"/>
        <v>6.1760999999999996E-2</v>
      </c>
      <c r="N15" s="192" t="s">
        <v>688</v>
      </c>
      <c r="O15" s="191">
        <v>2</v>
      </c>
      <c r="P15" s="191">
        <v>2</v>
      </c>
      <c r="Q15" s="37" t="str">
        <f t="shared" si="1"/>
        <v>MEDIO</v>
      </c>
      <c r="R15" s="164" t="s">
        <v>689</v>
      </c>
      <c r="S15" s="164" t="s">
        <v>690</v>
      </c>
      <c r="W15" s="194"/>
    </row>
    <row r="16" spans="1:23" s="193" customFormat="1" ht="45" x14ac:dyDescent="0.25">
      <c r="A16" s="164" t="s">
        <v>115</v>
      </c>
      <c r="B16" s="164" t="s">
        <v>24</v>
      </c>
      <c r="C16" s="164" t="s">
        <v>38</v>
      </c>
      <c r="D16" s="164" t="s">
        <v>66</v>
      </c>
      <c r="E16" s="190" t="s">
        <v>662</v>
      </c>
      <c r="F16" s="164" t="s">
        <v>691</v>
      </c>
      <c r="G16" s="164" t="s">
        <v>684</v>
      </c>
      <c r="H16" s="195" t="s">
        <v>692</v>
      </c>
      <c r="I16" s="164" t="s">
        <v>421</v>
      </c>
      <c r="J16" s="164" t="s">
        <v>687</v>
      </c>
      <c r="K16" s="191">
        <v>7</v>
      </c>
      <c r="L16" s="3">
        <v>0.90339999999999998</v>
      </c>
      <c r="M16" s="5">
        <f t="shared" si="0"/>
        <v>6.3238000000000003E-2</v>
      </c>
      <c r="N16" s="192" t="s">
        <v>688</v>
      </c>
      <c r="O16" s="191">
        <v>2</v>
      </c>
      <c r="P16" s="191">
        <v>2</v>
      </c>
      <c r="Q16" s="37" t="str">
        <f>IF($O16*$P16&lt;=0,"",(IF($O16*$P16=9,"ALTO",IF($O16*$P16=6,"ALTO",IF($O16*$P16=4,"MEDIO",IF($O16*$P16=3,"MEDIO",IF($O16*$P16=2,"BAJO",IF($O16*$P16=1,"BAJO",0))))))))</f>
        <v>MEDIO</v>
      </c>
      <c r="R16" s="164" t="s">
        <v>689</v>
      </c>
      <c r="S16" s="164" t="s">
        <v>693</v>
      </c>
      <c r="W16" s="194"/>
    </row>
    <row r="17" spans="1:23" s="193" customFormat="1" ht="75" x14ac:dyDescent="0.25">
      <c r="A17" s="164" t="s">
        <v>264</v>
      </c>
      <c r="B17" s="164" t="s">
        <v>27</v>
      </c>
      <c r="C17" s="164" t="s">
        <v>660</v>
      </c>
      <c r="D17" s="164" t="s">
        <v>661</v>
      </c>
      <c r="E17" s="190" t="s">
        <v>662</v>
      </c>
      <c r="F17" s="164" t="s">
        <v>694</v>
      </c>
      <c r="G17" s="164" t="s">
        <v>664</v>
      </c>
      <c r="H17" s="164" t="s">
        <v>672</v>
      </c>
      <c r="I17" s="164" t="s">
        <v>695</v>
      </c>
      <c r="J17" s="164" t="s">
        <v>696</v>
      </c>
      <c r="K17" s="191">
        <v>8</v>
      </c>
      <c r="L17" s="3">
        <v>0.83</v>
      </c>
      <c r="M17" s="5">
        <f t="shared" si="0"/>
        <v>6.6400000000000001E-2</v>
      </c>
      <c r="N17" s="192" t="s">
        <v>697</v>
      </c>
      <c r="O17" s="191">
        <v>2</v>
      </c>
      <c r="P17" s="191">
        <v>2</v>
      </c>
      <c r="Q17" s="37" t="str">
        <f>IF($O17*$P17&lt;=0,"",(IF($O17*$P17=9,"ALTO",IF($O17*$P17=6,"ALTO",IF($O17*$P17=4,"MEDIO",IF($O17*$P17=3,"MEDIO",IF($O17*$P17=2,"BAJO",IF($O17*$P17=1,"BAJO",0))))))))</f>
        <v>MEDIO</v>
      </c>
      <c r="R17" s="164" t="s">
        <v>676</v>
      </c>
      <c r="S17" s="164" t="s">
        <v>698</v>
      </c>
      <c r="W17" s="194"/>
    </row>
    <row r="18" spans="1:23" s="193" customFormat="1" ht="90" x14ac:dyDescent="0.25">
      <c r="A18" s="164" t="s">
        <v>264</v>
      </c>
      <c r="B18" s="164" t="s">
        <v>27</v>
      </c>
      <c r="C18" s="164" t="s">
        <v>660</v>
      </c>
      <c r="D18" s="164" t="s">
        <v>661</v>
      </c>
      <c r="E18" s="190" t="s">
        <v>662</v>
      </c>
      <c r="F18" s="164" t="s">
        <v>699</v>
      </c>
      <c r="G18" s="164" t="s">
        <v>700</v>
      </c>
      <c r="H18" s="164" t="s">
        <v>701</v>
      </c>
      <c r="I18" s="164" t="s">
        <v>702</v>
      </c>
      <c r="J18" s="164" t="s">
        <v>703</v>
      </c>
      <c r="K18" s="191">
        <v>7</v>
      </c>
      <c r="L18" s="3">
        <v>0.5</v>
      </c>
      <c r="M18" s="5">
        <f t="shared" si="0"/>
        <v>3.5000000000000003E-2</v>
      </c>
      <c r="N18" s="192" t="s">
        <v>704</v>
      </c>
      <c r="O18" s="191">
        <v>2</v>
      </c>
      <c r="P18" s="191">
        <v>2</v>
      </c>
      <c r="Q18" s="37" t="str">
        <f t="shared" si="1"/>
        <v>MEDIO</v>
      </c>
      <c r="R18" s="164" t="s">
        <v>705</v>
      </c>
      <c r="S18" s="164"/>
      <c r="W18" s="194"/>
    </row>
    <row r="19" spans="1:23" s="193" customFormat="1" ht="60" x14ac:dyDescent="0.25">
      <c r="A19" s="164" t="s">
        <v>264</v>
      </c>
      <c r="B19" s="164" t="s">
        <v>27</v>
      </c>
      <c r="C19" s="164" t="s">
        <v>660</v>
      </c>
      <c r="D19" s="164" t="s">
        <v>661</v>
      </c>
      <c r="E19" s="190" t="s">
        <v>662</v>
      </c>
      <c r="F19" s="164" t="s">
        <v>699</v>
      </c>
      <c r="G19" s="164" t="s">
        <v>700</v>
      </c>
      <c r="H19" s="164" t="s">
        <v>706</v>
      </c>
      <c r="I19" s="164" t="s">
        <v>707</v>
      </c>
      <c r="J19" s="164" t="s">
        <v>703</v>
      </c>
      <c r="K19" s="191">
        <v>7</v>
      </c>
      <c r="L19" s="3"/>
      <c r="M19" s="5">
        <f t="shared" si="0"/>
        <v>0</v>
      </c>
      <c r="N19" s="192" t="s">
        <v>708</v>
      </c>
      <c r="O19" s="191">
        <v>2</v>
      </c>
      <c r="P19" s="191">
        <v>2</v>
      </c>
      <c r="Q19" s="37" t="str">
        <f t="shared" si="1"/>
        <v>MEDIO</v>
      </c>
      <c r="R19" s="164" t="s">
        <v>709</v>
      </c>
      <c r="S19" s="164"/>
      <c r="W19" s="194"/>
    </row>
    <row r="20" spans="1:23" s="193" customFormat="1" ht="60" x14ac:dyDescent="0.25">
      <c r="A20" s="164" t="s">
        <v>264</v>
      </c>
      <c r="B20" s="164" t="s">
        <v>27</v>
      </c>
      <c r="C20" s="164" t="s">
        <v>660</v>
      </c>
      <c r="D20" s="164" t="s">
        <v>661</v>
      </c>
      <c r="E20" s="190" t="s">
        <v>662</v>
      </c>
      <c r="F20" s="164" t="s">
        <v>699</v>
      </c>
      <c r="G20" s="164" t="s">
        <v>700</v>
      </c>
      <c r="H20" s="164" t="s">
        <v>710</v>
      </c>
      <c r="I20" s="164" t="s">
        <v>711</v>
      </c>
      <c r="J20" s="164" t="s">
        <v>703</v>
      </c>
      <c r="K20" s="191">
        <v>7</v>
      </c>
      <c r="L20" s="3"/>
      <c r="M20" s="5">
        <f t="shared" si="0"/>
        <v>0</v>
      </c>
      <c r="N20" s="192" t="s">
        <v>712</v>
      </c>
      <c r="O20" s="191">
        <v>2</v>
      </c>
      <c r="P20" s="191">
        <v>2</v>
      </c>
      <c r="Q20" s="37" t="str">
        <f t="shared" si="1"/>
        <v>MEDIO</v>
      </c>
      <c r="R20" s="164" t="s">
        <v>713</v>
      </c>
      <c r="S20" s="164"/>
      <c r="W20" s="194"/>
    </row>
    <row r="21" spans="1:23" s="193" customFormat="1" ht="60" x14ac:dyDescent="0.25">
      <c r="A21" s="164" t="s">
        <v>264</v>
      </c>
      <c r="B21" s="164" t="s">
        <v>27</v>
      </c>
      <c r="C21" s="164" t="s">
        <v>660</v>
      </c>
      <c r="D21" s="164" t="s">
        <v>661</v>
      </c>
      <c r="E21" s="190" t="s">
        <v>662</v>
      </c>
      <c r="F21" s="164" t="s">
        <v>699</v>
      </c>
      <c r="G21" s="164" t="s">
        <v>714</v>
      </c>
      <c r="H21" s="164" t="s">
        <v>715</v>
      </c>
      <c r="I21" s="164" t="s">
        <v>716</v>
      </c>
      <c r="J21" s="164" t="s">
        <v>703</v>
      </c>
      <c r="K21" s="191">
        <v>7</v>
      </c>
      <c r="L21" s="3"/>
      <c r="M21" s="5">
        <f t="shared" si="0"/>
        <v>0</v>
      </c>
      <c r="N21" s="192" t="s">
        <v>712</v>
      </c>
      <c r="O21" s="191">
        <v>2</v>
      </c>
      <c r="P21" s="191">
        <v>2</v>
      </c>
      <c r="Q21" s="37" t="str">
        <f t="shared" si="1"/>
        <v>MEDIO</v>
      </c>
      <c r="R21" s="164" t="s">
        <v>717</v>
      </c>
      <c r="S21" s="164"/>
      <c r="W21" s="194"/>
    </row>
    <row r="22" spans="1:23" s="193" customFormat="1" ht="75" x14ac:dyDescent="0.25">
      <c r="A22" s="164" t="s">
        <v>264</v>
      </c>
      <c r="B22" s="164" t="s">
        <v>27</v>
      </c>
      <c r="C22" s="164" t="s">
        <v>660</v>
      </c>
      <c r="D22" s="164" t="s">
        <v>661</v>
      </c>
      <c r="E22" s="190" t="s">
        <v>662</v>
      </c>
      <c r="F22" s="164" t="s">
        <v>718</v>
      </c>
      <c r="G22" s="164" t="s">
        <v>664</v>
      </c>
      <c r="H22" s="164" t="s">
        <v>672</v>
      </c>
      <c r="I22" s="164" t="s">
        <v>679</v>
      </c>
      <c r="J22" s="164" t="s">
        <v>667</v>
      </c>
      <c r="K22" s="191">
        <v>10</v>
      </c>
      <c r="L22" s="3">
        <v>0.25</v>
      </c>
      <c r="M22" s="5">
        <f t="shared" si="0"/>
        <v>2.5000000000000001E-2</v>
      </c>
      <c r="N22" s="192" t="s">
        <v>675</v>
      </c>
      <c r="O22" s="191">
        <v>2</v>
      </c>
      <c r="P22" s="191">
        <v>2</v>
      </c>
      <c r="Q22" s="37"/>
      <c r="R22" s="164" t="s">
        <v>719</v>
      </c>
      <c r="S22" s="164"/>
      <c r="W22" s="194"/>
    </row>
    <row r="23" spans="1:23" ht="35.1" customHeight="1" x14ac:dyDescent="0.25">
      <c r="A23" s="196"/>
      <c r="B23" s="196"/>
      <c r="C23" s="196"/>
      <c r="D23" s="196"/>
      <c r="E23" s="196"/>
      <c r="F23" s="196"/>
      <c r="G23" s="196"/>
      <c r="H23" s="196"/>
      <c r="I23" s="196"/>
      <c r="J23" s="196"/>
      <c r="K23" s="197">
        <f>SUM(K11:K22)</f>
        <v>100</v>
      </c>
      <c r="L23" s="198"/>
      <c r="M23" s="199">
        <f>SUM(M11:M18)</f>
        <v>0.41439900000000007</v>
      </c>
      <c r="N23" s="196"/>
      <c r="O23" s="200"/>
      <c r="P23" s="200"/>
      <c r="Q23" s="200"/>
      <c r="R23" s="196"/>
      <c r="S23" s="196"/>
    </row>
  </sheetData>
  <sheetProtection formatColumns="0" formatRows="0" insertRows="0" deleteRows="0" sort="0" autoFilter="0"/>
  <mergeCells count="6">
    <mergeCell ref="C2:S2"/>
    <mergeCell ref="A4:S4"/>
    <mergeCell ref="A7:Q7"/>
    <mergeCell ref="A8:D8"/>
    <mergeCell ref="F8:M8"/>
    <mergeCell ref="N8:S8"/>
  </mergeCells>
  <conditionalFormatting sqref="Q11:Q18 Q22">
    <cfRule type="cellIs" dxfId="369" priority="42" operator="equal">
      <formula>"ALTO"</formula>
    </cfRule>
    <cfRule type="cellIs" dxfId="368" priority="43" operator="equal">
      <formula>"MEDIO"</formula>
    </cfRule>
    <cfRule type="cellIs" dxfId="367" priority="44" operator="equal">
      <formula>"BAJO"</formula>
    </cfRule>
  </conditionalFormatting>
  <conditionalFormatting sqref="O11:P18 O22:P22">
    <cfRule type="cellIs" dxfId="366" priority="39" operator="equal">
      <formula>3</formula>
    </cfRule>
    <cfRule type="cellIs" dxfId="365" priority="40" operator="equal">
      <formula>2</formula>
    </cfRule>
    <cfRule type="cellIs" dxfId="364" priority="41" operator="equal">
      <formula>1</formula>
    </cfRule>
  </conditionalFormatting>
  <conditionalFormatting sqref="L11:L18 L22">
    <cfRule type="cellIs" dxfId="363" priority="35" operator="between">
      <formula>0.75</formula>
      <formula>1</formula>
    </cfRule>
    <cfRule type="cellIs" dxfId="362" priority="36" operator="between">
      <formula>0.5</formula>
      <formula>0.7499</formula>
    </cfRule>
    <cfRule type="cellIs" dxfId="361" priority="37" operator="between">
      <formula>0.25</formula>
      <formula>0.4999</formula>
    </cfRule>
    <cfRule type="cellIs" dxfId="360" priority="38" operator="between">
      <formula>0.01</formula>
      <formula>0.2499</formula>
    </cfRule>
  </conditionalFormatting>
  <conditionalFormatting sqref="M23">
    <cfRule type="cellIs" dxfId="359" priority="31" operator="between">
      <formula>0.75</formula>
      <formula>1</formula>
    </cfRule>
    <cfRule type="cellIs" dxfId="358" priority="32" operator="between">
      <formula>0.5</formula>
      <formula>0.7499</formula>
    </cfRule>
    <cfRule type="cellIs" dxfId="357" priority="33" operator="between">
      <formula>0.251</formula>
      <formula>0.4999</formula>
    </cfRule>
    <cfRule type="cellIs" dxfId="356" priority="34" operator="between">
      <formula>0</formula>
      <formula>0.25</formula>
    </cfRule>
  </conditionalFormatting>
  <conditionalFormatting sqref="L19">
    <cfRule type="cellIs" dxfId="355" priority="21" operator="between">
      <formula>0.75</formula>
      <formula>1</formula>
    </cfRule>
    <cfRule type="cellIs" dxfId="354" priority="22" operator="between">
      <formula>0.5</formula>
      <formula>0.7499</formula>
    </cfRule>
    <cfRule type="cellIs" dxfId="353" priority="23" operator="between">
      <formula>0.25</formula>
      <formula>0.4999</formula>
    </cfRule>
    <cfRule type="cellIs" dxfId="352" priority="24" operator="between">
      <formula>0.01</formula>
      <formula>0.2499</formula>
    </cfRule>
  </conditionalFormatting>
  <conditionalFormatting sqref="Q19">
    <cfRule type="cellIs" dxfId="351" priority="28" operator="equal">
      <formula>"ALTO"</formula>
    </cfRule>
    <cfRule type="cellIs" dxfId="350" priority="29" operator="equal">
      <formula>"MEDIO"</formula>
    </cfRule>
    <cfRule type="cellIs" dxfId="349" priority="30" operator="equal">
      <formula>"BAJO"</formula>
    </cfRule>
  </conditionalFormatting>
  <conditionalFormatting sqref="O19:P19">
    <cfRule type="cellIs" dxfId="348" priority="25" operator="equal">
      <formula>3</formula>
    </cfRule>
    <cfRule type="cellIs" dxfId="347" priority="26" operator="equal">
      <formula>2</formula>
    </cfRule>
    <cfRule type="cellIs" dxfId="346" priority="27" operator="equal">
      <formula>1</formula>
    </cfRule>
  </conditionalFormatting>
  <conditionalFormatting sqref="L20">
    <cfRule type="cellIs" dxfId="345" priority="11" operator="between">
      <formula>0.75</formula>
      <formula>1</formula>
    </cfRule>
    <cfRule type="cellIs" dxfId="344" priority="12" operator="between">
      <formula>0.5</formula>
      <formula>0.7499</formula>
    </cfRule>
    <cfRule type="cellIs" dxfId="343" priority="13" operator="between">
      <formula>0.25</formula>
      <formula>0.4999</formula>
    </cfRule>
    <cfRule type="cellIs" dxfId="342" priority="14" operator="between">
      <formula>0.01</formula>
      <formula>0.2499</formula>
    </cfRule>
  </conditionalFormatting>
  <conditionalFormatting sqref="L21">
    <cfRule type="cellIs" dxfId="341" priority="1" operator="between">
      <formula>0.75</formula>
      <formula>1</formula>
    </cfRule>
    <cfRule type="cellIs" dxfId="340" priority="2" operator="between">
      <formula>0.5</formula>
      <formula>0.7499</formula>
    </cfRule>
    <cfRule type="cellIs" dxfId="339" priority="3" operator="between">
      <formula>0.25</formula>
      <formula>0.4999</formula>
    </cfRule>
    <cfRule type="cellIs" dxfId="338" priority="4" operator="between">
      <formula>0.01</formula>
      <formula>0.2499</formula>
    </cfRule>
  </conditionalFormatting>
  <conditionalFormatting sqref="Q20">
    <cfRule type="cellIs" dxfId="337" priority="18" operator="equal">
      <formula>"ALTO"</formula>
    </cfRule>
    <cfRule type="cellIs" dxfId="336" priority="19" operator="equal">
      <formula>"MEDIO"</formula>
    </cfRule>
    <cfRule type="cellIs" dxfId="335" priority="20" operator="equal">
      <formula>"BAJO"</formula>
    </cfRule>
  </conditionalFormatting>
  <conditionalFormatting sqref="O20:P20">
    <cfRule type="cellIs" dxfId="334" priority="15" operator="equal">
      <formula>3</formula>
    </cfRule>
    <cfRule type="cellIs" dxfId="333" priority="16" operator="equal">
      <formula>2</formula>
    </cfRule>
    <cfRule type="cellIs" dxfId="332" priority="17" operator="equal">
      <formula>1</formula>
    </cfRule>
  </conditionalFormatting>
  <conditionalFormatting sqref="Q21">
    <cfRule type="cellIs" dxfId="331" priority="8" operator="equal">
      <formula>"ALTO"</formula>
    </cfRule>
    <cfRule type="cellIs" dxfId="330" priority="9" operator="equal">
      <formula>"MEDIO"</formula>
    </cfRule>
    <cfRule type="cellIs" dxfId="329" priority="10" operator="equal">
      <formula>"BAJO"</formula>
    </cfRule>
  </conditionalFormatting>
  <conditionalFormatting sqref="O21:P21">
    <cfRule type="cellIs" dxfId="328" priority="5" operator="equal">
      <formula>3</formula>
    </cfRule>
    <cfRule type="cellIs" dxfId="327" priority="6" operator="equal">
      <formula>2</formula>
    </cfRule>
    <cfRule type="cellIs" dxfId="326" priority="7" operator="equal">
      <formula>1</formula>
    </cfRule>
  </conditionalFormatting>
  <dataValidations count="15">
    <dataValidation type="custom" showInputMessage="1" showErrorMessage="1" error="NO ESCRIBA NADA EN ESTA COLUMNA" sqref="Q11:Q22">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2">
      <formula1>EJES_ESTRATEGICOS</formula1>
    </dataValidation>
    <dataValidation allowBlank="1" showInputMessage="1" showErrorMessage="1" promptTitle="Mitigación" prompt="Es el esfuerzo por reducir los riesgos inherentes a la ejecución de las actividades planificadas." sqref="R11:R22"/>
    <dataValidation type="whole" allowBlank="1" showInputMessage="1" showErrorMessage="1" error="Escala 1 al 3" promptTitle="Probabilidad" prompt="Es la medida de incertidumbre asociada a la ejecucion de una tarea o actividad determinada.  Donde 1 es dificultad baja, 2 media y 3 alta" sqref="O11:O22">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2">
      <formula1>1</formula1>
      <formula2>3</formula2>
    </dataValidation>
    <dataValidation allowBlank="1" showInputMessage="1" showErrorMessage="1" promptTitle="Meta" prompt="Identificar cual el objetivo que quiero lograr al realizar una actividad o tarea determinada. _x000a_" sqref="J11:J22"/>
    <dataValidation allowBlank="1" showInputMessage="1" showErrorMessage="1" promptTitle="Fecha de Alcance o Logro" prompt="Es la fecha  de logro o ejecución de la actividad" sqref="I11:I22"/>
    <dataValidation allowBlank="1" showInputMessage="1" showErrorMessage="1" promptTitle="Riesgo" sqref="N11:N22"/>
    <dataValidation type="whole" allowBlank="1" showInputMessage="1" showErrorMessage="1" promptTitle="PESO" prompt="La distribucción del peso debe ser en base a una escala de 100. La sumatoria no debera exceder de 100" sqref="K11:K22">
      <formula1>1</formula1>
      <formula2>100</formula2>
    </dataValidation>
    <dataValidation allowBlank="1" showInputMessage="1" showErrorMessage="1" promptTitle="% Avance Real" prompt="El porcentaje del Avance Real de la tarea sera calculado en función al peso por el avance de la tarea divido entre 100" sqref="M11:M22"/>
    <dataValidation allowBlank="1" showInputMessage="1" showErrorMessage="1" promptTitle="% Avance de Tarea" prompt="Indicar en que porcentaje se ha ejecutado la tarea descrita." sqref="L11:L22"/>
    <dataValidation type="list" allowBlank="1" showErrorMessage="1" sqref="B11:B14 B17:B22">
      <formula1>OBJETIVO_S__GENERAL_ES</formula1>
    </dataValidation>
    <dataValidation type="decimal" operator="equal" allowBlank="1" showInputMessage="1" showErrorMessage="1" sqref="M23">
      <formula1>100</formula1>
    </dataValidation>
    <dataValidation allowBlank="1" showInputMessage="1" showErrorMessage="1" promptTitle="Seleccionar" prompt="Elegir de la lista desplegable" sqref="A10:D10"/>
    <dataValidation type="custom" errorStyle="warning" operator="equal" allowBlank="1" showInputMessage="1" showErrorMessage="1" sqref="K23">
      <formula1>AND($K$11:$K$22&gt;=100)</formula1>
    </dataValidation>
  </dataValidations>
  <pageMargins left="0.42" right="0.28000000000000003" top="0.75" bottom="0.75" header="0.3" footer="0.3"/>
  <pageSetup paperSize="5" scale="45" orientation="landscape"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'D:\VICERRECTORIA PLANIFICACION ITLA\Planes Operativos ITLA\POA 2017\[POA 2017 - Asistencia Financiera.xlsx]PDI - Actualizado'!#REF!</xm:f>
          </x14:formula1>
          <xm:sqref>D11:D22</xm:sqref>
        </x14:dataValidation>
        <x14:dataValidation type="list" allowBlank="1" showErrorMessage="1" promptTitle="Ejes Estrategicos" prompt="1. So">
          <x14:formula1>
            <xm:f>'D:\VICERRECTORIA PLANIFICACION ITLA\Planes Operativos ITLA\POA 2017\[POA 2017 - Asistencia Financiera.xlsx]PDI - Actualizado'!#REF!</xm:f>
          </x14:formula1>
          <xm:sqref>C11:C22</xm:sqref>
        </x14:dataValidation>
        <x14:dataValidation type="list" allowBlank="1" showErrorMessage="1">
          <x14:formula1>
            <xm:f>'D:\VICERRECTORIA PLANIFICACION ITLA\Planes Operativos ITLA\POA 2017\[POA 2017 - Asistencia Financiera.xlsx]PDI - Actualizado'!#REF!</xm:f>
          </x14:formula1>
          <xm:sqref>B15:B16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view="pageBreakPreview" topLeftCell="E16" zoomScale="85" zoomScaleNormal="91" zoomScaleSheetLayoutView="85" workbookViewId="0">
      <selection activeCell="E19" sqref="E19"/>
    </sheetView>
  </sheetViews>
  <sheetFormatPr baseColWidth="10" defaultRowHeight="15" x14ac:dyDescent="0.25"/>
  <cols>
    <col min="1" max="1" width="28.5703125" style="75" customWidth="1"/>
    <col min="2" max="5" width="25.7109375" style="75" customWidth="1"/>
    <col min="6" max="8" width="30.5703125" style="75" customWidth="1"/>
    <col min="9" max="9" width="16.28515625" style="75" bestFit="1" customWidth="1"/>
    <col min="10" max="10" width="19.5703125" style="75" customWidth="1"/>
    <col min="11" max="11" width="8.42578125" style="89" customWidth="1"/>
    <col min="12" max="13" width="11.42578125" style="89" customWidth="1"/>
    <col min="14" max="14" width="29" style="75" customWidth="1"/>
    <col min="15" max="15" width="13.7109375" style="89" customWidth="1"/>
    <col min="16" max="16" width="9.85546875" style="89" customWidth="1"/>
    <col min="17" max="17" width="11.42578125" style="89" customWidth="1"/>
    <col min="18" max="18" width="29.28515625" style="75" customWidth="1"/>
    <col min="19" max="19" width="41.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90" x14ac:dyDescent="0.25">
      <c r="A11" s="79" t="s">
        <v>115</v>
      </c>
      <c r="B11" s="79" t="s">
        <v>25</v>
      </c>
      <c r="C11" s="79" t="s">
        <v>43</v>
      </c>
      <c r="D11" s="79" t="s">
        <v>76</v>
      </c>
      <c r="E11" s="80" t="s">
        <v>607</v>
      </c>
      <c r="F11" s="79" t="s">
        <v>608</v>
      </c>
      <c r="G11" s="79" t="s">
        <v>609</v>
      </c>
      <c r="H11" s="166" t="s">
        <v>610</v>
      </c>
      <c r="I11" s="79" t="s">
        <v>611</v>
      </c>
      <c r="J11" s="79" t="s">
        <v>612</v>
      </c>
      <c r="K11" s="83">
        <v>10</v>
      </c>
      <c r="L11" s="3">
        <v>1</v>
      </c>
      <c r="M11" s="5">
        <f t="shared" ref="M11:M19" si="0">(K11*(L11/100))</f>
        <v>0.1</v>
      </c>
      <c r="N11" s="84" t="s">
        <v>613</v>
      </c>
      <c r="O11" s="83">
        <v>2</v>
      </c>
      <c r="P11" s="83">
        <v>2</v>
      </c>
      <c r="Q11" s="167" t="str">
        <f t="shared" ref="Q11:Q19" si="1">IF($O11*$P11&lt;=0,"",(IF($O11*$P11=9,"ALTO",IF($O11*$P11=6,"ALTO",IF($O11*$P11=4,"MEDIO",IF($O11*$P11=3,"MEDIO",IF($O11*$P11=2,"BAJO",IF($O11*$P11=1,"BAJO",0))))))))</f>
        <v>MEDIO</v>
      </c>
      <c r="R11" s="168" t="s">
        <v>614</v>
      </c>
      <c r="S11" s="84"/>
    </row>
    <row r="12" spans="1:19" s="85" customFormat="1" ht="90" x14ac:dyDescent="0.25">
      <c r="A12" s="79" t="s">
        <v>115</v>
      </c>
      <c r="B12" s="79" t="s">
        <v>25</v>
      </c>
      <c r="C12" s="79" t="s">
        <v>43</v>
      </c>
      <c r="D12" s="79" t="s">
        <v>76</v>
      </c>
      <c r="E12" s="80" t="s">
        <v>607</v>
      </c>
      <c r="F12" s="79" t="s">
        <v>615</v>
      </c>
      <c r="G12" s="79" t="s">
        <v>616</v>
      </c>
      <c r="H12" s="166" t="s">
        <v>617</v>
      </c>
      <c r="I12" s="79" t="s">
        <v>618</v>
      </c>
      <c r="J12" s="169" t="s">
        <v>619</v>
      </c>
      <c r="K12" s="83">
        <v>10</v>
      </c>
      <c r="L12" s="3">
        <v>0.4</v>
      </c>
      <c r="M12" s="5">
        <f t="shared" si="0"/>
        <v>0.04</v>
      </c>
      <c r="N12" s="84" t="s">
        <v>620</v>
      </c>
      <c r="O12" s="83">
        <v>2</v>
      </c>
      <c r="P12" s="83">
        <v>2</v>
      </c>
      <c r="Q12" s="167" t="str">
        <f t="shared" si="1"/>
        <v>MEDIO</v>
      </c>
      <c r="R12" s="168" t="s">
        <v>621</v>
      </c>
      <c r="S12" s="84"/>
    </row>
    <row r="13" spans="1:19" s="85" customFormat="1" ht="90" x14ac:dyDescent="0.25">
      <c r="A13" s="79" t="s">
        <v>115</v>
      </c>
      <c r="B13" s="79" t="s">
        <v>25</v>
      </c>
      <c r="C13" s="79" t="s">
        <v>43</v>
      </c>
      <c r="D13" s="79" t="s">
        <v>76</v>
      </c>
      <c r="E13" s="80" t="s">
        <v>607</v>
      </c>
      <c r="F13" s="79" t="s">
        <v>622</v>
      </c>
      <c r="G13" s="79" t="s">
        <v>623</v>
      </c>
      <c r="H13" s="166" t="s">
        <v>624</v>
      </c>
      <c r="I13" s="79" t="s">
        <v>618</v>
      </c>
      <c r="J13" s="79" t="s">
        <v>625</v>
      </c>
      <c r="K13" s="121">
        <v>5</v>
      </c>
      <c r="L13" s="3">
        <v>0.5</v>
      </c>
      <c r="M13" s="5">
        <f t="shared" si="0"/>
        <v>2.5000000000000001E-2</v>
      </c>
      <c r="N13" s="84" t="s">
        <v>626</v>
      </c>
      <c r="O13" s="83">
        <v>2</v>
      </c>
      <c r="P13" s="83">
        <v>2</v>
      </c>
      <c r="Q13" s="167" t="str">
        <f t="shared" si="1"/>
        <v>MEDIO</v>
      </c>
      <c r="R13" s="168" t="s">
        <v>621</v>
      </c>
      <c r="S13" s="84"/>
    </row>
    <row r="14" spans="1:19" s="85" customFormat="1" ht="90" x14ac:dyDescent="0.25">
      <c r="A14" s="79" t="s">
        <v>115</v>
      </c>
      <c r="B14" s="79" t="s">
        <v>25</v>
      </c>
      <c r="C14" s="79" t="s">
        <v>43</v>
      </c>
      <c r="D14" s="79" t="s">
        <v>76</v>
      </c>
      <c r="E14" s="80" t="s">
        <v>607</v>
      </c>
      <c r="F14" s="79" t="s">
        <v>627</v>
      </c>
      <c r="G14" s="79" t="s">
        <v>628</v>
      </c>
      <c r="H14" s="166" t="s">
        <v>629</v>
      </c>
      <c r="I14" s="79" t="s">
        <v>618</v>
      </c>
      <c r="J14" s="79" t="s">
        <v>630</v>
      </c>
      <c r="K14" s="121">
        <v>10</v>
      </c>
      <c r="L14" s="3"/>
      <c r="M14" s="5">
        <f t="shared" si="0"/>
        <v>0</v>
      </c>
      <c r="N14" s="84" t="s">
        <v>631</v>
      </c>
      <c r="O14" s="83">
        <v>2</v>
      </c>
      <c r="P14" s="83">
        <v>2</v>
      </c>
      <c r="Q14" s="167" t="str">
        <f t="shared" si="1"/>
        <v>MEDIO</v>
      </c>
      <c r="R14" s="168" t="s">
        <v>621</v>
      </c>
      <c r="S14" s="84"/>
    </row>
    <row r="15" spans="1:19" s="85" customFormat="1" ht="90" x14ac:dyDescent="0.25">
      <c r="A15" s="79" t="s">
        <v>115</v>
      </c>
      <c r="B15" s="79" t="s">
        <v>25</v>
      </c>
      <c r="C15" s="79" t="s">
        <v>43</v>
      </c>
      <c r="D15" s="79" t="s">
        <v>632</v>
      </c>
      <c r="E15" s="80" t="s">
        <v>607</v>
      </c>
      <c r="F15" s="79" t="s">
        <v>633</v>
      </c>
      <c r="G15" s="79" t="s">
        <v>634</v>
      </c>
      <c r="H15" s="166" t="s">
        <v>635</v>
      </c>
      <c r="I15" s="79" t="s">
        <v>636</v>
      </c>
      <c r="J15" s="79" t="s">
        <v>637</v>
      </c>
      <c r="K15" s="121">
        <v>10</v>
      </c>
      <c r="L15" s="3">
        <v>0.4</v>
      </c>
      <c r="M15" s="5">
        <f t="shared" si="0"/>
        <v>0.04</v>
      </c>
      <c r="N15" s="84" t="s">
        <v>620</v>
      </c>
      <c r="O15" s="83">
        <v>2</v>
      </c>
      <c r="P15" s="83">
        <v>2</v>
      </c>
      <c r="Q15" s="167" t="str">
        <f t="shared" si="1"/>
        <v>MEDIO</v>
      </c>
      <c r="R15" s="168" t="s">
        <v>621</v>
      </c>
      <c r="S15" s="84"/>
    </row>
    <row r="16" spans="1:19" s="85" customFormat="1" ht="90" x14ac:dyDescent="0.25">
      <c r="A16" s="79" t="s">
        <v>115</v>
      </c>
      <c r="B16" s="79" t="s">
        <v>25</v>
      </c>
      <c r="C16" s="79" t="s">
        <v>43</v>
      </c>
      <c r="D16" s="79" t="s">
        <v>76</v>
      </c>
      <c r="E16" s="170" t="s">
        <v>607</v>
      </c>
      <c r="F16" s="171" t="s">
        <v>638</v>
      </c>
      <c r="G16" s="79" t="s">
        <v>634</v>
      </c>
      <c r="H16" s="166" t="s">
        <v>639</v>
      </c>
      <c r="I16" s="79" t="s">
        <v>640</v>
      </c>
      <c r="J16" s="172" t="s">
        <v>641</v>
      </c>
      <c r="K16" s="121">
        <v>15</v>
      </c>
      <c r="L16" s="3">
        <v>0.4</v>
      </c>
      <c r="M16" s="5">
        <f t="shared" si="0"/>
        <v>0.06</v>
      </c>
      <c r="N16" s="84" t="s">
        <v>620</v>
      </c>
      <c r="O16" s="83">
        <v>2</v>
      </c>
      <c r="P16" s="83">
        <v>2</v>
      </c>
      <c r="Q16" s="167" t="str">
        <f t="shared" si="1"/>
        <v>MEDIO</v>
      </c>
      <c r="R16" s="168" t="s">
        <v>621</v>
      </c>
      <c r="S16" s="84"/>
    </row>
    <row r="17" spans="1:19" s="179" customFormat="1" ht="90" x14ac:dyDescent="0.25">
      <c r="A17" s="163" t="s">
        <v>115</v>
      </c>
      <c r="B17" s="163" t="s">
        <v>25</v>
      </c>
      <c r="C17" s="163" t="s">
        <v>43</v>
      </c>
      <c r="D17" s="163" t="s">
        <v>76</v>
      </c>
      <c r="E17" s="173" t="s">
        <v>642</v>
      </c>
      <c r="F17" s="173" t="s">
        <v>643</v>
      </c>
      <c r="G17" s="163" t="s">
        <v>644</v>
      </c>
      <c r="H17" s="174" t="s">
        <v>645</v>
      </c>
      <c r="I17" s="163" t="s">
        <v>646</v>
      </c>
      <c r="J17" s="175" t="s">
        <v>647</v>
      </c>
      <c r="K17" s="124">
        <v>15</v>
      </c>
      <c r="L17" s="3">
        <v>0.6</v>
      </c>
      <c r="M17" s="125">
        <f t="shared" si="0"/>
        <v>0.09</v>
      </c>
      <c r="N17" s="175" t="s">
        <v>648</v>
      </c>
      <c r="O17" s="176">
        <v>2</v>
      </c>
      <c r="P17" s="176">
        <v>2</v>
      </c>
      <c r="Q17" s="177" t="str">
        <f t="shared" si="1"/>
        <v>MEDIO</v>
      </c>
      <c r="R17" s="178" t="s">
        <v>649</v>
      </c>
      <c r="S17" s="175"/>
    </row>
    <row r="18" spans="1:19" s="85" customFormat="1" ht="90" x14ac:dyDescent="0.25">
      <c r="A18" s="79" t="s">
        <v>115</v>
      </c>
      <c r="B18" s="79" t="s">
        <v>25</v>
      </c>
      <c r="C18" s="79" t="s">
        <v>43</v>
      </c>
      <c r="D18" s="79" t="s">
        <v>76</v>
      </c>
      <c r="E18" s="80" t="s">
        <v>642</v>
      </c>
      <c r="F18" s="79" t="s">
        <v>650</v>
      </c>
      <c r="G18" s="80" t="s">
        <v>651</v>
      </c>
      <c r="H18" s="166" t="s">
        <v>652</v>
      </c>
      <c r="I18" s="79" t="s">
        <v>611</v>
      </c>
      <c r="J18" s="84" t="s">
        <v>653</v>
      </c>
      <c r="K18" s="83">
        <v>15</v>
      </c>
      <c r="L18" s="3"/>
      <c r="M18" s="5">
        <f t="shared" si="0"/>
        <v>0</v>
      </c>
      <c r="N18" s="84" t="s">
        <v>620</v>
      </c>
      <c r="O18" s="83">
        <v>2</v>
      </c>
      <c r="P18" s="83">
        <v>2</v>
      </c>
      <c r="Q18" s="167" t="str">
        <f t="shared" si="1"/>
        <v>MEDIO</v>
      </c>
      <c r="R18" s="168" t="s">
        <v>621</v>
      </c>
      <c r="S18" s="84"/>
    </row>
    <row r="19" spans="1:19" s="85" customFormat="1" ht="90" x14ac:dyDescent="0.25">
      <c r="A19" s="79" t="s">
        <v>115</v>
      </c>
      <c r="B19" s="79" t="s">
        <v>25</v>
      </c>
      <c r="C19" s="79" t="s">
        <v>43</v>
      </c>
      <c r="D19" s="79" t="s">
        <v>76</v>
      </c>
      <c r="E19" s="80" t="s">
        <v>607</v>
      </c>
      <c r="F19" s="79" t="s">
        <v>654</v>
      </c>
      <c r="G19" s="180" t="s">
        <v>655</v>
      </c>
      <c r="H19" s="166" t="s">
        <v>656</v>
      </c>
      <c r="I19" s="79" t="s">
        <v>657</v>
      </c>
      <c r="J19" s="181" t="s">
        <v>653</v>
      </c>
      <c r="K19" s="83">
        <v>10</v>
      </c>
      <c r="L19" s="3"/>
      <c r="M19" s="5">
        <f t="shared" si="0"/>
        <v>0</v>
      </c>
      <c r="N19" s="84" t="s">
        <v>658</v>
      </c>
      <c r="O19" s="83">
        <v>2</v>
      </c>
      <c r="P19" s="83">
        <v>2</v>
      </c>
      <c r="Q19" s="167" t="str">
        <f t="shared" si="1"/>
        <v>MEDIO</v>
      </c>
      <c r="R19" s="168" t="s">
        <v>659</v>
      </c>
      <c r="S19" s="84"/>
    </row>
    <row r="20" spans="1:19" ht="35.1" customHeight="1" x14ac:dyDescent="0.25">
      <c r="A20" s="86"/>
      <c r="B20" s="86"/>
      <c r="C20" s="86"/>
      <c r="D20" s="86"/>
      <c r="E20" s="86"/>
      <c r="F20" s="86"/>
      <c r="G20" s="86"/>
      <c r="H20" s="86"/>
      <c r="I20" s="86"/>
      <c r="J20" s="86"/>
      <c r="K20" s="41">
        <f>SUM(K11:K19)</f>
        <v>100</v>
      </c>
      <c r="L20" s="87"/>
      <c r="M20" s="6">
        <f>SUM(M11:M19)</f>
        <v>0.35499999999999998</v>
      </c>
      <c r="N20" s="86"/>
      <c r="O20" s="88"/>
      <c r="P20" s="88"/>
      <c r="Q20" s="88"/>
      <c r="R20" s="86"/>
      <c r="S20" s="86"/>
    </row>
  </sheetData>
  <sheetProtection formatColumns="0" formatRows="0" insertRows="0" deleteRows="0" sort="0" autoFilter="0"/>
  <mergeCells count="6">
    <mergeCell ref="C2:S2"/>
    <mergeCell ref="A4:S4"/>
    <mergeCell ref="A7:Q7"/>
    <mergeCell ref="A8:D8"/>
    <mergeCell ref="F8:M8"/>
    <mergeCell ref="N8:S8"/>
  </mergeCells>
  <conditionalFormatting sqref="Q11:Q19">
    <cfRule type="cellIs" dxfId="325" priority="12" operator="equal">
      <formula>"ALTO"</formula>
    </cfRule>
    <cfRule type="cellIs" dxfId="324" priority="13" operator="equal">
      <formula>"MEDIO"</formula>
    </cfRule>
    <cfRule type="cellIs" dxfId="323" priority="14" operator="equal">
      <formula>"BAJO"</formula>
    </cfRule>
  </conditionalFormatting>
  <conditionalFormatting sqref="O11:P19">
    <cfRule type="cellIs" dxfId="322" priority="9" operator="equal">
      <formula>3</formula>
    </cfRule>
    <cfRule type="cellIs" dxfId="321" priority="10" operator="equal">
      <formula>2</formula>
    </cfRule>
    <cfRule type="cellIs" dxfId="320" priority="11" operator="equal">
      <formula>1</formula>
    </cfRule>
  </conditionalFormatting>
  <conditionalFormatting sqref="L11:L19">
    <cfRule type="cellIs" dxfId="319" priority="5" operator="between">
      <formula>0.75</formula>
      <formula>1</formula>
    </cfRule>
    <cfRule type="cellIs" dxfId="318" priority="6" operator="between">
      <formula>0.5</formula>
      <formula>0.7499</formula>
    </cfRule>
    <cfRule type="cellIs" dxfId="317" priority="7" operator="between">
      <formula>0.25</formula>
      <formula>0.4999</formula>
    </cfRule>
    <cfRule type="cellIs" dxfId="316" priority="8" operator="between">
      <formula>0.01</formula>
      <formula>0.2499</formula>
    </cfRule>
  </conditionalFormatting>
  <conditionalFormatting sqref="M20">
    <cfRule type="cellIs" dxfId="315" priority="1" operator="between">
      <formula>0.75</formula>
      <formula>1</formula>
    </cfRule>
    <cfRule type="cellIs" dxfId="314" priority="2" operator="between">
      <formula>0.5</formula>
      <formula>0.7499</formula>
    </cfRule>
    <cfRule type="cellIs" dxfId="313" priority="3" operator="between">
      <formula>0.251</formula>
      <formula>0.4999</formula>
    </cfRule>
    <cfRule type="cellIs" dxfId="312" priority="4" operator="between">
      <formula>0</formula>
      <formula>0.25</formula>
    </cfRule>
  </conditionalFormatting>
  <dataValidations count="15">
    <dataValidation type="custom" showInputMessage="1" showErrorMessage="1" error="NO ESCRIBA NADA EN ESTA COLUMNA" sqref="Q11:Q19">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19">
      <formula1>EJES_ESTRATEGICOS</formula1>
    </dataValidation>
    <dataValidation allowBlank="1" showInputMessage="1" showErrorMessage="1" promptTitle="Mitigación" prompt="Es el esfuerzo por reducir los riesgos inherentes a la ejecución de las actividades planificadas." sqref="R11:R19"/>
    <dataValidation type="whole" allowBlank="1" showInputMessage="1" showErrorMessage="1" error="Escala 1 al 3" promptTitle="Probabilidad" prompt="Es la medida de incertidumbre asociada a la ejecucion de una tarea o actividad determinada.  Donde 1 es dificultad baja, 2 media y 3 alta" sqref="O11:O19">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19">
      <formula1>1</formula1>
      <formula2>3</formula2>
    </dataValidation>
    <dataValidation allowBlank="1" showInputMessage="1" showErrorMessage="1" promptTitle="Meta" prompt="Identificar cual el objetivo que quiero lograr al realizar una actividad o tarea determinada. _x000a_" sqref="J11:J18"/>
    <dataValidation allowBlank="1" showInputMessage="1" showErrorMessage="1" promptTitle="Fecha de Alcance o Logro" prompt="Es la fecha  de logro o ejecución de la actividad" sqref="I11:I19"/>
    <dataValidation allowBlank="1" showInputMessage="1" showErrorMessage="1" promptTitle="Riesgo" sqref="N11:N19"/>
    <dataValidation type="whole" allowBlank="1" showInputMessage="1" showErrorMessage="1" promptTitle="PESO" prompt="La distribucción del peso debe ser en base a una escala de 100. La sumatoria no debera exceder de 100" sqref="K11:K19">
      <formula1>1</formula1>
      <formula2>100</formula2>
    </dataValidation>
    <dataValidation allowBlank="1" showInputMessage="1" showErrorMessage="1" promptTitle="% Avance Real" prompt="El porcentaje del Avance Real de la tarea sera calculado en función al peso por el avance de la tarea divido entre 100" sqref="M11:M19"/>
    <dataValidation allowBlank="1" showInputMessage="1" showErrorMessage="1" promptTitle="% Avance de Tarea" prompt="Indicar en que porcentaje se ha ejecutado la tarea descrita." sqref="L11:L19"/>
    <dataValidation type="list" allowBlank="1" showErrorMessage="1" sqref="B11">
      <formula1>OBJETIVO_S__GENERAL_ES</formula1>
    </dataValidation>
    <dataValidation type="decimal" operator="equal" allowBlank="1" showInputMessage="1" showErrorMessage="1" sqref="M20">
      <formula1>100</formula1>
    </dataValidation>
    <dataValidation allowBlank="1" showInputMessage="1" showErrorMessage="1" promptTitle="Seleccionar" prompt="Elegir de la lista desplegable" sqref="A10:D10"/>
    <dataValidation type="custom" operator="equal" allowBlank="1" showInputMessage="1" showErrorMessage="1" sqref="K20">
      <formula1>AND($K$11:$K$18&gt;=100)</formula1>
    </dataValidation>
  </dataValidations>
  <pageMargins left="0.42" right="0.28000000000000003" top="0.75" bottom="0.21" header="0.3" footer="0.3"/>
  <pageSetup paperSize="5" scale="39"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Cocurriculares v2.xlsx]PDI - Actualizado'!#REF!</xm:f>
          </x14:formula1>
          <xm:sqref>B12:B18</xm:sqref>
        </x14:dataValidation>
        <x14:dataValidation type="list" allowBlank="1" showInputMessage="1" showErrorMessage="1">
          <x14:formula1>
            <xm:f>'D:\VICERRECTORIA PLANIFICACION ITLA\Planes Operativos ITLA\POA 2017\[POA 2017 - Cocurriculares v2.xlsx]PDI - Actualizado'!#REF!</xm:f>
          </x14:formula1>
          <xm:sqref>D11:D18</xm:sqref>
        </x14:dataValidation>
        <x14:dataValidation type="list" allowBlank="1" showErrorMessage="1" promptTitle="Ejes Estrategicos" prompt="1. So">
          <x14:formula1>
            <xm:f>'D:\VICERRECTORIA PLANIFICACION ITLA\Planes Operativos ITLA\POA 2017\[POA 2017 - Cocurriculares v2.xlsx]PDI - Actualizado'!#REF!</xm:f>
          </x14:formula1>
          <xm:sqref>C11:C18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J15" zoomScale="85" zoomScaleNormal="85" zoomScaleSheetLayoutView="100" workbookViewId="0">
      <selection activeCell="N22" sqref="N22"/>
    </sheetView>
  </sheetViews>
  <sheetFormatPr baseColWidth="10" defaultColWidth="10.85546875" defaultRowHeight="15" x14ac:dyDescent="0.25"/>
  <cols>
    <col min="1" max="1" width="28.42578125" style="75" customWidth="1"/>
    <col min="2" max="5" width="25.5703125" style="75" customWidth="1"/>
    <col min="6" max="8" width="30.42578125" style="75" customWidth="1"/>
    <col min="9" max="9" width="16.42578125" style="75" bestFit="1" customWidth="1"/>
    <col min="10" max="10" width="19.42578125" style="75" customWidth="1"/>
    <col min="11" max="11" width="8.42578125" style="89" customWidth="1"/>
    <col min="12" max="13" width="10.85546875" style="89"/>
    <col min="14" max="14" width="29" style="75" customWidth="1"/>
    <col min="15" max="15" width="13.5703125" style="89" customWidth="1"/>
    <col min="16" max="16" width="9.85546875" style="89" customWidth="1"/>
    <col min="17" max="17" width="10.85546875" style="89"/>
    <col min="18" max="18" width="29.42578125" style="75" customWidth="1"/>
    <col min="19" max="19" width="41.42578125" style="75" customWidth="1"/>
    <col min="20" max="16384" width="10.8554687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90" x14ac:dyDescent="0.25">
      <c r="A11" s="79" t="s">
        <v>115</v>
      </c>
      <c r="B11" s="79" t="s">
        <v>23</v>
      </c>
      <c r="C11" s="79" t="s">
        <v>34</v>
      </c>
      <c r="D11" s="79" t="s">
        <v>60</v>
      </c>
      <c r="E11" s="80" t="s">
        <v>566</v>
      </c>
      <c r="F11" s="79" t="s">
        <v>440</v>
      </c>
      <c r="G11" s="163" t="s">
        <v>567</v>
      </c>
      <c r="H11" s="79" t="s">
        <v>442</v>
      </c>
      <c r="I11" s="79" t="s">
        <v>568</v>
      </c>
      <c r="J11" s="79" t="s">
        <v>569</v>
      </c>
      <c r="K11" s="83">
        <v>15</v>
      </c>
      <c r="L11" s="3">
        <v>0.33</v>
      </c>
      <c r="M11" s="5">
        <f>L11*K11/100</f>
        <v>4.9500000000000002E-2</v>
      </c>
      <c r="N11" s="84" t="s">
        <v>570</v>
      </c>
      <c r="O11" s="83">
        <v>2</v>
      </c>
      <c r="P11" s="83">
        <v>3</v>
      </c>
      <c r="Q11" s="37" t="str">
        <f t="shared" ref="Q11:Q18" si="0">IF($O11*$P11&lt;=0,"",(IF($O11*$P11=9,"ALTO",IF($O11*$P11=6,"ALTO",IF($O11*$P11=4,"MEDIO",IF($O11*$P11=3,"MEDIO",IF($O11*$P11=2,"BAJO",IF($O11*$P11=1,"BAJO",0))))))))</f>
        <v>ALTO</v>
      </c>
      <c r="R11" s="79" t="s">
        <v>235</v>
      </c>
      <c r="S11" s="79" t="s">
        <v>571</v>
      </c>
    </row>
    <row r="12" spans="1:19" s="85" customFormat="1" ht="409.5" customHeight="1" x14ac:dyDescent="0.25">
      <c r="A12" s="79" t="s">
        <v>115</v>
      </c>
      <c r="B12" s="79" t="s">
        <v>23</v>
      </c>
      <c r="C12" s="79" t="s">
        <v>35</v>
      </c>
      <c r="D12" s="79" t="s">
        <v>61</v>
      </c>
      <c r="E12" s="80" t="s">
        <v>566</v>
      </c>
      <c r="F12" s="79" t="s">
        <v>572</v>
      </c>
      <c r="G12" s="163" t="s">
        <v>573</v>
      </c>
      <c r="H12" s="79" t="s">
        <v>574</v>
      </c>
      <c r="I12" s="79" t="s">
        <v>575</v>
      </c>
      <c r="J12" s="79" t="s">
        <v>576</v>
      </c>
      <c r="K12" s="83">
        <v>15</v>
      </c>
      <c r="L12" s="3">
        <v>1</v>
      </c>
      <c r="M12" s="5">
        <f t="shared" ref="M12:M18" si="1">L12*K12/100</f>
        <v>0.15</v>
      </c>
      <c r="N12" s="84" t="s">
        <v>577</v>
      </c>
      <c r="O12" s="83">
        <v>2</v>
      </c>
      <c r="P12" s="83">
        <v>3</v>
      </c>
      <c r="Q12" s="37" t="str">
        <f t="shared" si="0"/>
        <v>ALTO</v>
      </c>
      <c r="R12" s="79" t="s">
        <v>578</v>
      </c>
      <c r="S12" s="79" t="s">
        <v>579</v>
      </c>
    </row>
    <row r="13" spans="1:19" s="85" customFormat="1" ht="75" x14ac:dyDescent="0.25">
      <c r="A13" s="79" t="s">
        <v>115</v>
      </c>
      <c r="B13" s="79" t="s">
        <v>23</v>
      </c>
      <c r="C13" s="79" t="s">
        <v>35</v>
      </c>
      <c r="D13" s="79" t="s">
        <v>61</v>
      </c>
      <c r="E13" s="80" t="s">
        <v>566</v>
      </c>
      <c r="F13" s="79" t="s">
        <v>580</v>
      </c>
      <c r="G13" s="163" t="s">
        <v>573</v>
      </c>
      <c r="H13" s="79" t="s">
        <v>581</v>
      </c>
      <c r="I13" s="79" t="s">
        <v>582</v>
      </c>
      <c r="J13" s="79" t="s">
        <v>583</v>
      </c>
      <c r="K13" s="83">
        <v>15</v>
      </c>
      <c r="L13" s="3"/>
      <c r="M13" s="5">
        <f t="shared" si="1"/>
        <v>0</v>
      </c>
      <c r="N13" s="84" t="s">
        <v>584</v>
      </c>
      <c r="O13" s="83">
        <v>2</v>
      </c>
      <c r="P13" s="83">
        <v>3</v>
      </c>
      <c r="Q13" s="37" t="str">
        <f t="shared" si="0"/>
        <v>ALTO</v>
      </c>
      <c r="R13" s="79" t="s">
        <v>585</v>
      </c>
      <c r="S13" s="79"/>
    </row>
    <row r="14" spans="1:19" s="85" customFormat="1" ht="60" x14ac:dyDescent="0.25">
      <c r="A14" s="79" t="s">
        <v>115</v>
      </c>
      <c r="B14" s="79" t="s">
        <v>23</v>
      </c>
      <c r="C14" s="79" t="s">
        <v>36</v>
      </c>
      <c r="D14" s="79" t="s">
        <v>63</v>
      </c>
      <c r="E14" s="80" t="s">
        <v>566</v>
      </c>
      <c r="F14" s="79" t="s">
        <v>372</v>
      </c>
      <c r="G14" s="163" t="s">
        <v>586</v>
      </c>
      <c r="H14" s="79" t="s">
        <v>587</v>
      </c>
      <c r="I14" s="79" t="s">
        <v>588</v>
      </c>
      <c r="J14" s="79" t="s">
        <v>589</v>
      </c>
      <c r="K14" s="83">
        <v>10</v>
      </c>
      <c r="L14" s="3">
        <v>0.5</v>
      </c>
      <c r="M14" s="5">
        <f t="shared" si="1"/>
        <v>0.05</v>
      </c>
      <c r="N14" s="84" t="s">
        <v>590</v>
      </c>
      <c r="O14" s="83">
        <v>2</v>
      </c>
      <c r="P14" s="83">
        <v>3</v>
      </c>
      <c r="Q14" s="37" t="str">
        <f t="shared" si="0"/>
        <v>ALTO</v>
      </c>
      <c r="R14" s="79" t="s">
        <v>591</v>
      </c>
      <c r="S14" s="79" t="s">
        <v>592</v>
      </c>
    </row>
    <row r="15" spans="1:19" s="85" customFormat="1" ht="120" x14ac:dyDescent="0.25">
      <c r="A15" s="79" t="s">
        <v>91</v>
      </c>
      <c r="B15" s="79" t="s">
        <v>26</v>
      </c>
      <c r="C15" s="79" t="s">
        <v>44</v>
      </c>
      <c r="D15" s="79" t="s">
        <v>78</v>
      </c>
      <c r="E15" s="80" t="s">
        <v>566</v>
      </c>
      <c r="F15" s="79" t="s">
        <v>550</v>
      </c>
      <c r="G15" s="163" t="s">
        <v>259</v>
      </c>
      <c r="H15" s="79" t="s">
        <v>593</v>
      </c>
      <c r="I15" s="79" t="s">
        <v>568</v>
      </c>
      <c r="J15" s="79" t="s">
        <v>477</v>
      </c>
      <c r="K15" s="83">
        <v>15</v>
      </c>
      <c r="L15" s="3">
        <v>0.33</v>
      </c>
      <c r="M15" s="5">
        <f t="shared" si="1"/>
        <v>4.9500000000000002E-2</v>
      </c>
      <c r="N15" s="84" t="s">
        <v>594</v>
      </c>
      <c r="O15" s="83">
        <v>2</v>
      </c>
      <c r="P15" s="83">
        <v>2</v>
      </c>
      <c r="Q15" s="37" t="str">
        <f t="shared" si="0"/>
        <v>MEDIO</v>
      </c>
      <c r="R15" s="79" t="s">
        <v>595</v>
      </c>
      <c r="S15" s="79"/>
    </row>
    <row r="16" spans="1:19" s="85" customFormat="1" ht="45" x14ac:dyDescent="0.25">
      <c r="A16" s="79" t="s">
        <v>264</v>
      </c>
      <c r="B16" s="79" t="s">
        <v>28</v>
      </c>
      <c r="C16" s="79" t="s">
        <v>50</v>
      </c>
      <c r="D16" s="79" t="s">
        <v>87</v>
      </c>
      <c r="E16" s="80" t="s">
        <v>566</v>
      </c>
      <c r="F16" s="164" t="s">
        <v>596</v>
      </c>
      <c r="G16" s="163" t="s">
        <v>292</v>
      </c>
      <c r="H16" s="79" t="s">
        <v>597</v>
      </c>
      <c r="I16" s="79" t="s">
        <v>598</v>
      </c>
      <c r="J16" s="79" t="s">
        <v>599</v>
      </c>
      <c r="K16" s="83">
        <v>10</v>
      </c>
      <c r="L16" s="3">
        <v>0.62</v>
      </c>
      <c r="M16" s="5">
        <f t="shared" si="1"/>
        <v>6.2E-2</v>
      </c>
      <c r="N16" s="84" t="s">
        <v>600</v>
      </c>
      <c r="O16" s="83">
        <v>1</v>
      </c>
      <c r="P16" s="83">
        <v>2</v>
      </c>
      <c r="Q16" s="37" t="str">
        <f t="shared" si="0"/>
        <v>BAJO</v>
      </c>
      <c r="R16" s="79" t="s">
        <v>429</v>
      </c>
      <c r="S16" s="79" t="s">
        <v>601</v>
      </c>
    </row>
    <row r="17" spans="1:19" s="85" customFormat="1" ht="60" x14ac:dyDescent="0.25">
      <c r="A17" s="79" t="s">
        <v>264</v>
      </c>
      <c r="B17" s="79" t="s">
        <v>28</v>
      </c>
      <c r="C17" s="79" t="s">
        <v>51</v>
      </c>
      <c r="D17" s="79" t="s">
        <v>88</v>
      </c>
      <c r="E17" s="80" t="s">
        <v>566</v>
      </c>
      <c r="F17" s="165" t="s">
        <v>602</v>
      </c>
      <c r="G17" s="163" t="s">
        <v>298</v>
      </c>
      <c r="H17" s="79" t="s">
        <v>437</v>
      </c>
      <c r="I17" s="79" t="s">
        <v>568</v>
      </c>
      <c r="J17" s="90">
        <v>0.8</v>
      </c>
      <c r="K17" s="83">
        <v>10</v>
      </c>
      <c r="L17" s="3">
        <v>0.33</v>
      </c>
      <c r="M17" s="5">
        <f t="shared" si="1"/>
        <v>3.3000000000000002E-2</v>
      </c>
      <c r="N17" s="84" t="s">
        <v>300</v>
      </c>
      <c r="O17" s="83">
        <v>1</v>
      </c>
      <c r="P17" s="83">
        <v>2</v>
      </c>
      <c r="Q17" s="37" t="str">
        <f t="shared" si="0"/>
        <v>BAJO</v>
      </c>
      <c r="R17" s="79" t="s">
        <v>429</v>
      </c>
      <c r="S17" s="79" t="s">
        <v>603</v>
      </c>
    </row>
    <row r="18" spans="1:19" s="85" customFormat="1" ht="60" x14ac:dyDescent="0.25">
      <c r="A18" s="79" t="s">
        <v>264</v>
      </c>
      <c r="B18" s="79" t="s">
        <v>28</v>
      </c>
      <c r="C18" s="79" t="s">
        <v>52</v>
      </c>
      <c r="D18" s="79" t="s">
        <v>103</v>
      </c>
      <c r="E18" s="80" t="s">
        <v>566</v>
      </c>
      <c r="F18" s="79" t="s">
        <v>604</v>
      </c>
      <c r="G18" s="163" t="s">
        <v>302</v>
      </c>
      <c r="H18" s="79" t="s">
        <v>605</v>
      </c>
      <c r="I18" s="79" t="s">
        <v>568</v>
      </c>
      <c r="J18" s="90">
        <v>1</v>
      </c>
      <c r="K18" s="83">
        <v>10</v>
      </c>
      <c r="L18" s="3">
        <v>0.33</v>
      </c>
      <c r="M18" s="5">
        <f t="shared" si="1"/>
        <v>3.3000000000000002E-2</v>
      </c>
      <c r="N18" s="84" t="s">
        <v>296</v>
      </c>
      <c r="O18" s="83">
        <v>1</v>
      </c>
      <c r="P18" s="83">
        <v>2</v>
      </c>
      <c r="Q18" s="37" t="str">
        <f t="shared" si="0"/>
        <v>BAJO</v>
      </c>
      <c r="R18" s="79" t="s">
        <v>491</v>
      </c>
      <c r="S18" s="79" t="s">
        <v>606</v>
      </c>
    </row>
    <row r="19" spans="1:19" ht="35.1" customHeight="1" x14ac:dyDescent="0.25">
      <c r="A19" s="86"/>
      <c r="B19" s="86"/>
      <c r="C19" s="86"/>
      <c r="D19" s="86"/>
      <c r="E19" s="86"/>
      <c r="F19" s="86"/>
      <c r="G19" s="86"/>
      <c r="H19" s="86"/>
      <c r="I19" s="86"/>
      <c r="J19" s="86"/>
      <c r="K19" s="41">
        <f>SUM(K11:K18)</f>
        <v>100</v>
      </c>
      <c r="L19" s="87"/>
      <c r="M19" s="6">
        <f>SUM(M11:M18)</f>
        <v>0.42700000000000005</v>
      </c>
      <c r="N19" s="86"/>
      <c r="O19" s="88"/>
      <c r="P19" s="88"/>
      <c r="Q19" s="88"/>
      <c r="R19" s="86"/>
      <c r="S19" s="86"/>
    </row>
  </sheetData>
  <sheetProtection formatColumns="0" formatRows="0" insertRows="0" deleteRows="0" sort="0" autoFilter="0"/>
  <mergeCells count="6">
    <mergeCell ref="C2:S2"/>
    <mergeCell ref="A4:S4"/>
    <mergeCell ref="A7:Q7"/>
    <mergeCell ref="A8:D8"/>
    <mergeCell ref="F8:M8"/>
    <mergeCell ref="N8:S8"/>
  </mergeCells>
  <conditionalFormatting sqref="Q11:Q18">
    <cfRule type="cellIs" dxfId="311" priority="12" operator="equal">
      <formula>"ALTO"</formula>
    </cfRule>
    <cfRule type="cellIs" dxfId="310" priority="13" operator="equal">
      <formula>"MEDIO"</formula>
    </cfRule>
    <cfRule type="cellIs" dxfId="309" priority="14" operator="equal">
      <formula>"BAJO"</formula>
    </cfRule>
  </conditionalFormatting>
  <conditionalFormatting sqref="O11:P18">
    <cfRule type="cellIs" dxfId="308" priority="9" operator="equal">
      <formula>3</formula>
    </cfRule>
    <cfRule type="cellIs" dxfId="307" priority="10" operator="equal">
      <formula>2</formula>
    </cfRule>
    <cfRule type="cellIs" dxfId="306" priority="11" operator="equal">
      <formula>1</formula>
    </cfRule>
  </conditionalFormatting>
  <conditionalFormatting sqref="L11:L18">
    <cfRule type="cellIs" dxfId="305" priority="5" operator="between">
      <formula>0.75</formula>
      <formula>1</formula>
    </cfRule>
    <cfRule type="cellIs" dxfId="304" priority="6" operator="between">
      <formula>0.5</formula>
      <formula>0.7499</formula>
    </cfRule>
    <cfRule type="cellIs" dxfId="303" priority="7" operator="between">
      <formula>0.25</formula>
      <formula>0.4999</formula>
    </cfRule>
    <cfRule type="cellIs" dxfId="302" priority="8" operator="between">
      <formula>0.01</formula>
      <formula>0.2499</formula>
    </cfRule>
  </conditionalFormatting>
  <conditionalFormatting sqref="M19">
    <cfRule type="cellIs" dxfId="301" priority="1" operator="between">
      <formula>0.75</formula>
      <formula>1</formula>
    </cfRule>
    <cfRule type="cellIs" dxfId="300" priority="2" operator="between">
      <formula>0.5</formula>
      <formula>0.7499</formula>
    </cfRule>
    <cfRule type="cellIs" dxfId="299" priority="3" operator="between">
      <formula>0.251</formula>
      <formula>0.4999</formula>
    </cfRule>
    <cfRule type="cellIs" dxfId="298" priority="4" operator="between">
      <formula>0</formula>
      <formula>0.25</formula>
    </cfRule>
  </conditionalFormatting>
  <dataValidations count="15">
    <dataValidation type="custom" showInputMessage="1" showErrorMessage="1" error="NO ESCRIBA NADA EN ESTA COLUMNA" sqref="Q11:Q18">
      <formula1>IF($O11*$P11&lt;=0,"",(IF($O11*$P11=9,"ALTO",IF($O11*$P11=6,"ALTO",IF($O11*$P11=4,"MEDIO",IF($O11*$P11=3,"MEDIO",IF($O11*$P11=2,"BAJO",IF($O11*$P11=1,"BAJO",0))))))))</formula1>
    </dataValidation>
    <dataValidation type="list" allowBlank="1" showErrorMessage="1" sqref="B11">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18">
      <formula1>EJES_ESTRATEGICOS</formula1>
    </dataValidation>
    <dataValidation allowBlank="1" showInputMessage="1" showErrorMessage="1" promptTitle="Mitigación" prompt="Es el esfuerzo por reducir los riesgos inherentes a la ejecución de las actividades planificadas." sqref="R11:R18"/>
    <dataValidation type="whole" allowBlank="1" showInputMessage="1" showErrorMessage="1" error="Escala 1 al 3" promptTitle="Probabilidad" prompt="Es la medida de incertidumbre asociada a la ejecucion de una tarea o actividad determinada.  Donde 1 es dificultad baja, 2 media y 3 alta" sqref="O11:O18">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18">
      <formula1>1</formula1>
      <formula2>3</formula2>
    </dataValidation>
    <dataValidation type="decimal" operator="equal" allowBlank="1" showInputMessage="1" showErrorMessage="1" sqref="M19">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1:J18"/>
    <dataValidation allowBlank="1" showInputMessage="1" showErrorMessage="1" promptTitle="Fecha de Alcance o Logro" prompt="Es la fecha  de logro o ejecución de la actividad" sqref="I11:I18"/>
    <dataValidation allowBlank="1" showInputMessage="1" showErrorMessage="1" promptTitle="Riesgo" sqref="N11:N18"/>
    <dataValidation type="whole" allowBlank="1" showInputMessage="1" showErrorMessage="1" promptTitle="PESO" prompt="La distribucción del peso debe ser en base a una escala de 100. La sumatoria no debera exceder de 100" sqref="K11:K18">
      <formula1>1</formula1>
      <formula2>100</formula2>
    </dataValidation>
    <dataValidation allowBlank="1" showInputMessage="1" showErrorMessage="1" promptTitle="% Avance Real" prompt="El porcentaje del Avance Real de la tarea sera calculado en función al peso por el avance de la tarea divido entre 100" sqref="M11:M18"/>
    <dataValidation allowBlank="1" showInputMessage="1" showErrorMessage="1" promptTitle="% Avance de Tarea" prompt="Indicar en que porcentaje se ha ejecutado la tarea descrita." sqref="L11:L18"/>
    <dataValidation type="custom" operator="equal" allowBlank="1" showInputMessage="1" showErrorMessage="1" sqref="K19">
      <formula1>AND($K$11:$K$18&gt;=100)</formula1>
    </dataValidation>
  </dataValidations>
  <pageMargins left="0.42" right="0.28000000000000003" top="0.75" bottom="0.75" header="0.3" footer="0.3"/>
  <pageSetup paperSize="5" scale="45"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Ciencias Basicas (1).xlsx]PDI - Actualizado'!#REF!</xm:f>
          </x14:formula1>
          <xm:sqref>B12:B18</xm:sqref>
        </x14:dataValidation>
        <x14:dataValidation type="list" allowBlank="1" showInputMessage="1" showErrorMessage="1">
          <x14:formula1>
            <xm:f>'D:\VICERRECTORIA PLANIFICACION ITLA\Planes Operativos ITLA\POA 2017\[POA 2017 - Ciencias Basicas (1).xlsx]PDI - Actualizado'!#REF!</xm:f>
          </x14:formula1>
          <xm:sqref>D11:D18</xm:sqref>
        </x14:dataValidation>
        <x14:dataValidation type="list" allowBlank="1" showErrorMessage="1" promptTitle="Ejes Estrategicos" prompt="1. So">
          <x14:formula1>
            <xm:f>'D:\VICERRECTORIA PLANIFICACION ITLA\Planes Operativos ITLA\POA 2017\[POA 2017 - Ciencias Basicas (1).xlsx]PDI - Actualizado'!#REF!</xm:f>
          </x14:formula1>
          <xm:sqref>C11:C18</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I17" zoomScale="85" zoomScaleNormal="85" zoomScaleSheetLayoutView="100" workbookViewId="0">
      <selection activeCell="O25" sqref="O25"/>
    </sheetView>
  </sheetViews>
  <sheetFormatPr baseColWidth="10" defaultColWidth="10.85546875" defaultRowHeight="15" x14ac:dyDescent="0.25"/>
  <cols>
    <col min="1" max="1" width="28.42578125" style="75" customWidth="1"/>
    <col min="2" max="5" width="25.7109375" style="75" customWidth="1"/>
    <col min="6" max="8" width="30.42578125" style="75" customWidth="1"/>
    <col min="9" max="9" width="16.28515625" style="75" bestFit="1" customWidth="1"/>
    <col min="10" max="10" width="19.42578125" style="75" customWidth="1"/>
    <col min="11" max="11" width="8.42578125" style="89" customWidth="1"/>
    <col min="12" max="13" width="10.85546875" style="89"/>
    <col min="14" max="14" width="29" style="75" customWidth="1"/>
    <col min="15" max="15" width="13.7109375" style="89" customWidth="1"/>
    <col min="16" max="16" width="9.85546875" style="89" customWidth="1"/>
    <col min="17" max="17" width="10.85546875" style="89"/>
    <col min="18" max="18" width="29.28515625" style="75" customWidth="1"/>
    <col min="19" max="19" width="41.42578125" style="75" customWidth="1"/>
    <col min="20" max="16384" width="10.8554687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60" x14ac:dyDescent="0.25">
      <c r="A11" s="79" t="s">
        <v>115</v>
      </c>
      <c r="B11" s="79" t="s">
        <v>23</v>
      </c>
      <c r="C11" s="79" t="s">
        <v>34</v>
      </c>
      <c r="D11" s="79" t="s">
        <v>60</v>
      </c>
      <c r="E11" s="80" t="s">
        <v>554</v>
      </c>
      <c r="F11" s="79" t="s">
        <v>440</v>
      </c>
      <c r="G11" s="79" t="s">
        <v>441</v>
      </c>
      <c r="H11" s="79" t="s">
        <v>442</v>
      </c>
      <c r="I11" s="79" t="s">
        <v>443</v>
      </c>
      <c r="J11" s="79" t="s">
        <v>444</v>
      </c>
      <c r="K11" s="83">
        <v>10</v>
      </c>
      <c r="L11" s="3">
        <v>0.33</v>
      </c>
      <c r="M11" s="5">
        <f t="shared" ref="M11:M20" si="0">(K11*(L11/100))</f>
        <v>3.3000000000000002E-2</v>
      </c>
      <c r="N11" s="84" t="s">
        <v>234</v>
      </c>
      <c r="O11" s="83">
        <v>2</v>
      </c>
      <c r="P11" s="83">
        <v>3</v>
      </c>
      <c r="Q11" s="37" t="str">
        <f t="shared" ref="Q11:Q20" si="1">IF($O11*$P11&lt;=0,"",(IF($O11*$P11=9,"ALTO",IF($O11*$P11=6,"ALTO",IF($O11*$P11=4,"MEDIO",IF($O11*$P11=3,"MEDIO",IF($O11*$P11=2,"BAJO",IF($O11*$P11=1,"BAJO",0))))))))</f>
        <v>ALTO</v>
      </c>
      <c r="R11" s="79" t="s">
        <v>235</v>
      </c>
      <c r="S11" s="79" t="s">
        <v>555</v>
      </c>
    </row>
    <row r="12" spans="1:19" s="85" customFormat="1" ht="60" x14ac:dyDescent="0.25">
      <c r="A12" s="79" t="s">
        <v>115</v>
      </c>
      <c r="B12" s="79" t="s">
        <v>23</v>
      </c>
      <c r="C12" s="79" t="s">
        <v>35</v>
      </c>
      <c r="D12" s="79" t="s">
        <v>61</v>
      </c>
      <c r="E12" s="80" t="s">
        <v>554</v>
      </c>
      <c r="F12" s="79" t="s">
        <v>556</v>
      </c>
      <c r="G12" s="79" t="s">
        <v>462</v>
      </c>
      <c r="H12" s="79" t="s">
        <v>463</v>
      </c>
      <c r="I12" s="79" t="s">
        <v>414</v>
      </c>
      <c r="J12" s="79" t="s">
        <v>464</v>
      </c>
      <c r="K12" s="83">
        <v>15</v>
      </c>
      <c r="L12" s="3">
        <v>1</v>
      </c>
      <c r="M12" s="5">
        <f t="shared" si="0"/>
        <v>0.15</v>
      </c>
      <c r="N12" s="84" t="s">
        <v>416</v>
      </c>
      <c r="O12" s="83">
        <v>1</v>
      </c>
      <c r="P12" s="83">
        <v>3</v>
      </c>
      <c r="Q12" s="37" t="str">
        <f t="shared" si="1"/>
        <v>MEDIO</v>
      </c>
      <c r="R12" s="79" t="s">
        <v>417</v>
      </c>
      <c r="S12" s="79" t="s">
        <v>557</v>
      </c>
    </row>
    <row r="13" spans="1:19" s="85" customFormat="1" ht="60" x14ac:dyDescent="0.25">
      <c r="A13" s="79" t="s">
        <v>115</v>
      </c>
      <c r="B13" s="79" t="s">
        <v>23</v>
      </c>
      <c r="C13" s="79" t="s">
        <v>35</v>
      </c>
      <c r="D13" s="79" t="s">
        <v>62</v>
      </c>
      <c r="E13" s="80" t="s">
        <v>554</v>
      </c>
      <c r="F13" s="79" t="s">
        <v>558</v>
      </c>
      <c r="G13" s="79" t="s">
        <v>466</v>
      </c>
      <c r="H13" s="79" t="s">
        <v>467</v>
      </c>
      <c r="I13" s="160" t="s">
        <v>468</v>
      </c>
      <c r="J13" s="79" t="s">
        <v>459</v>
      </c>
      <c r="K13" s="83">
        <v>10</v>
      </c>
      <c r="L13" s="3">
        <v>0</v>
      </c>
      <c r="M13" s="5">
        <f t="shared" si="0"/>
        <v>0</v>
      </c>
      <c r="N13" s="84" t="s">
        <v>423</v>
      </c>
      <c r="O13" s="83">
        <v>2</v>
      </c>
      <c r="P13" s="83">
        <v>3</v>
      </c>
      <c r="Q13" s="37" t="str">
        <f t="shared" si="1"/>
        <v>ALTO</v>
      </c>
      <c r="R13" s="79" t="s">
        <v>469</v>
      </c>
      <c r="S13" s="79"/>
    </row>
    <row r="14" spans="1:19" s="85" customFormat="1" ht="75" x14ac:dyDescent="0.25">
      <c r="A14" s="79" t="s">
        <v>115</v>
      </c>
      <c r="B14" s="79" t="s">
        <v>23</v>
      </c>
      <c r="C14" s="79" t="s">
        <v>36</v>
      </c>
      <c r="D14" s="79" t="s">
        <v>63</v>
      </c>
      <c r="E14" s="80" t="s">
        <v>554</v>
      </c>
      <c r="F14" s="79" t="s">
        <v>372</v>
      </c>
      <c r="G14" s="79" t="s">
        <v>559</v>
      </c>
      <c r="H14" s="79" t="s">
        <v>374</v>
      </c>
      <c r="I14" s="79" t="s">
        <v>472</v>
      </c>
      <c r="J14" s="79" t="s">
        <v>473</v>
      </c>
      <c r="K14" s="83">
        <v>10</v>
      </c>
      <c r="L14" s="3">
        <v>1</v>
      </c>
      <c r="M14" s="5">
        <f t="shared" si="0"/>
        <v>0.1</v>
      </c>
      <c r="N14" s="84" t="s">
        <v>377</v>
      </c>
      <c r="O14" s="83">
        <v>2</v>
      </c>
      <c r="P14" s="83">
        <v>3</v>
      </c>
      <c r="Q14" s="37" t="str">
        <f t="shared" si="1"/>
        <v>ALTO</v>
      </c>
      <c r="R14" s="79" t="s">
        <v>256</v>
      </c>
      <c r="S14" s="79"/>
    </row>
    <row r="15" spans="1:19" s="85" customFormat="1" ht="105" x14ac:dyDescent="0.25">
      <c r="A15" s="79" t="s">
        <v>91</v>
      </c>
      <c r="B15" s="79" t="s">
        <v>26</v>
      </c>
      <c r="C15" s="79" t="s">
        <v>44</v>
      </c>
      <c r="D15" s="79" t="s">
        <v>78</v>
      </c>
      <c r="E15" s="80" t="s">
        <v>554</v>
      </c>
      <c r="F15" s="79" t="s">
        <v>560</v>
      </c>
      <c r="G15" s="79" t="s">
        <v>561</v>
      </c>
      <c r="H15" s="79" t="s">
        <v>476</v>
      </c>
      <c r="I15" s="79" t="s">
        <v>346</v>
      </c>
      <c r="J15" s="79" t="s">
        <v>477</v>
      </c>
      <c r="K15" s="83">
        <v>5</v>
      </c>
      <c r="L15" s="3">
        <v>0.4</v>
      </c>
      <c r="M15" s="5">
        <f t="shared" si="0"/>
        <v>0.02</v>
      </c>
      <c r="N15" s="84" t="s">
        <v>262</v>
      </c>
      <c r="O15" s="83">
        <v>2</v>
      </c>
      <c r="P15" s="83">
        <v>3</v>
      </c>
      <c r="Q15" s="37" t="str">
        <f t="shared" si="1"/>
        <v>ALTO</v>
      </c>
      <c r="R15" s="79" t="s">
        <v>435</v>
      </c>
      <c r="S15" s="79" t="s">
        <v>562</v>
      </c>
    </row>
    <row r="16" spans="1:19" s="85" customFormat="1" ht="3" hidden="1" customHeight="1" x14ac:dyDescent="0.25">
      <c r="A16" s="79" t="s">
        <v>91</v>
      </c>
      <c r="B16" s="79"/>
      <c r="C16" s="79"/>
      <c r="D16" s="79"/>
      <c r="E16" s="80" t="s">
        <v>554</v>
      </c>
      <c r="F16" s="79"/>
      <c r="G16" s="162"/>
      <c r="H16" s="79"/>
      <c r="I16" s="79"/>
      <c r="J16" s="79"/>
      <c r="K16" s="83">
        <v>5</v>
      </c>
      <c r="L16" s="3"/>
      <c r="M16" s="5">
        <f t="shared" si="0"/>
        <v>0</v>
      </c>
      <c r="N16" s="84"/>
      <c r="O16" s="83">
        <v>3</v>
      </c>
      <c r="P16" s="83">
        <v>3</v>
      </c>
      <c r="Q16" s="37" t="str">
        <f t="shared" si="1"/>
        <v>ALTO</v>
      </c>
      <c r="R16" s="79"/>
      <c r="S16" s="79"/>
    </row>
    <row r="17" spans="1:19" s="85" customFormat="1" ht="105" x14ac:dyDescent="0.25">
      <c r="A17" s="79" t="s">
        <v>91</v>
      </c>
      <c r="B17" s="79" t="s">
        <v>26</v>
      </c>
      <c r="C17" s="79" t="s">
        <v>47</v>
      </c>
      <c r="D17" s="79" t="s">
        <v>84</v>
      </c>
      <c r="E17" s="80" t="s">
        <v>554</v>
      </c>
      <c r="F17" s="79" t="s">
        <v>551</v>
      </c>
      <c r="G17" s="79" t="s">
        <v>479</v>
      </c>
      <c r="H17" s="79" t="s">
        <v>480</v>
      </c>
      <c r="I17" s="79" t="s">
        <v>481</v>
      </c>
      <c r="J17" s="79" t="s">
        <v>482</v>
      </c>
      <c r="K17" s="83">
        <v>20</v>
      </c>
      <c r="L17" s="3"/>
      <c r="M17" s="5">
        <f t="shared" si="0"/>
        <v>0</v>
      </c>
      <c r="N17" s="84" t="s">
        <v>483</v>
      </c>
      <c r="O17" s="83">
        <v>2</v>
      </c>
      <c r="P17" s="83">
        <v>3</v>
      </c>
      <c r="Q17" s="37" t="str">
        <f t="shared" si="1"/>
        <v>ALTO</v>
      </c>
      <c r="R17" s="79" t="s">
        <v>484</v>
      </c>
      <c r="S17" s="79"/>
    </row>
    <row r="18" spans="1:19" s="85" customFormat="1" ht="45" x14ac:dyDescent="0.25">
      <c r="A18" s="79" t="s">
        <v>264</v>
      </c>
      <c r="B18" s="79" t="s">
        <v>28</v>
      </c>
      <c r="C18" s="79" t="s">
        <v>50</v>
      </c>
      <c r="D18" s="79" t="s">
        <v>87</v>
      </c>
      <c r="E18" s="80" t="s">
        <v>554</v>
      </c>
      <c r="F18" s="79" t="s">
        <v>486</v>
      </c>
      <c r="G18" s="79" t="s">
        <v>292</v>
      </c>
      <c r="H18" s="79" t="s">
        <v>426</v>
      </c>
      <c r="I18" s="79" t="s">
        <v>294</v>
      </c>
      <c r="J18" s="90" t="s">
        <v>295</v>
      </c>
      <c r="K18" s="83">
        <v>5</v>
      </c>
      <c r="L18" s="3">
        <v>0.6</v>
      </c>
      <c r="M18" s="5">
        <f t="shared" si="0"/>
        <v>0.03</v>
      </c>
      <c r="N18" s="84" t="s">
        <v>296</v>
      </c>
      <c r="O18" s="83">
        <v>1</v>
      </c>
      <c r="P18" s="83">
        <v>2</v>
      </c>
      <c r="Q18" s="37" t="str">
        <f t="shared" si="1"/>
        <v>BAJO</v>
      </c>
      <c r="R18" s="79" t="s">
        <v>429</v>
      </c>
      <c r="S18" s="79" t="s">
        <v>563</v>
      </c>
    </row>
    <row r="19" spans="1:19" s="85" customFormat="1" ht="60" x14ac:dyDescent="0.25">
      <c r="A19" s="79" t="s">
        <v>264</v>
      </c>
      <c r="B19" s="79" t="s">
        <v>28</v>
      </c>
      <c r="C19" s="79" t="s">
        <v>51</v>
      </c>
      <c r="D19" s="79" t="s">
        <v>88</v>
      </c>
      <c r="E19" s="80" t="s">
        <v>554</v>
      </c>
      <c r="F19" s="79" t="s">
        <v>490</v>
      </c>
      <c r="G19" s="79" t="s">
        <v>298</v>
      </c>
      <c r="H19" s="79" t="s">
        <v>437</v>
      </c>
      <c r="I19" s="79" t="s">
        <v>294</v>
      </c>
      <c r="J19" s="90">
        <v>0.8</v>
      </c>
      <c r="K19" s="83">
        <v>10</v>
      </c>
      <c r="L19" s="3">
        <v>0.61</v>
      </c>
      <c r="M19" s="5">
        <f t="shared" si="0"/>
        <v>6.0999999999999999E-2</v>
      </c>
      <c r="N19" s="84" t="s">
        <v>300</v>
      </c>
      <c r="O19" s="83">
        <v>1</v>
      </c>
      <c r="P19" s="83">
        <v>2</v>
      </c>
      <c r="Q19" s="37" t="str">
        <f t="shared" si="1"/>
        <v>BAJO</v>
      </c>
      <c r="R19" s="79" t="s">
        <v>491</v>
      </c>
      <c r="S19" s="79" t="s">
        <v>564</v>
      </c>
    </row>
    <row r="20" spans="1:19" s="85" customFormat="1" ht="60" x14ac:dyDescent="0.25">
      <c r="A20" s="79" t="s">
        <v>264</v>
      </c>
      <c r="B20" s="79" t="s">
        <v>28</v>
      </c>
      <c r="C20" s="79" t="s">
        <v>52</v>
      </c>
      <c r="D20" s="79" t="s">
        <v>103</v>
      </c>
      <c r="E20" s="80" t="s">
        <v>554</v>
      </c>
      <c r="F20" s="79" t="s">
        <v>301</v>
      </c>
      <c r="G20" s="79" t="s">
        <v>302</v>
      </c>
      <c r="H20" s="79" t="s">
        <v>493</v>
      </c>
      <c r="I20" s="79" t="s">
        <v>304</v>
      </c>
      <c r="J20" s="90">
        <v>1</v>
      </c>
      <c r="K20" s="83">
        <v>10</v>
      </c>
      <c r="L20" s="3">
        <v>0.8</v>
      </c>
      <c r="M20" s="5">
        <f t="shared" si="0"/>
        <v>0.08</v>
      </c>
      <c r="N20" s="84" t="s">
        <v>305</v>
      </c>
      <c r="O20" s="83">
        <v>2</v>
      </c>
      <c r="P20" s="83">
        <v>2</v>
      </c>
      <c r="Q20" s="37" t="str">
        <f t="shared" si="1"/>
        <v>MEDIO</v>
      </c>
      <c r="R20" s="79" t="s">
        <v>494</v>
      </c>
      <c r="S20" s="79" t="s">
        <v>565</v>
      </c>
    </row>
    <row r="21" spans="1:19" ht="35.1" customHeight="1" x14ac:dyDescent="0.25">
      <c r="A21" s="86"/>
      <c r="B21" s="86"/>
      <c r="C21" s="86"/>
      <c r="D21" s="86"/>
      <c r="E21" s="86"/>
      <c r="F21" s="86"/>
      <c r="G21" s="86"/>
      <c r="H21" s="86"/>
      <c r="I21" s="86"/>
      <c r="J21" s="86"/>
      <c r="K21" s="41">
        <f>SUM(K11:K20)</f>
        <v>100</v>
      </c>
      <c r="L21" s="87"/>
      <c r="M21" s="6">
        <f>SUM(M11:M20)</f>
        <v>0.47400000000000009</v>
      </c>
      <c r="N21" s="86"/>
      <c r="O21" s="88"/>
      <c r="P21" s="88"/>
      <c r="Q21" s="88"/>
      <c r="R21" s="86"/>
      <c r="S21" s="86"/>
    </row>
  </sheetData>
  <sheetProtection algorithmName="SHA-512" hashValue="xt0iQwB63T0XTVFPMpbESqJN2UAzVEr7OcYy5P0fFNXjIp1UzhPX2klIkyVBgCoZoFsT8LiBGNA0NXGg8WQgUQ==" saltValue="RKod5RIXcb0sKuTyF6tX2w==" spinCount="100000" sheet="1" formatColumns="0" formatRows="0" insertRows="0" deleteRows="0" sort="0" autoFilter="0"/>
  <mergeCells count="6">
    <mergeCell ref="C2:S2"/>
    <mergeCell ref="A4:S4"/>
    <mergeCell ref="A7:Q7"/>
    <mergeCell ref="A8:D8"/>
    <mergeCell ref="F8:M8"/>
    <mergeCell ref="N8:S8"/>
  </mergeCells>
  <conditionalFormatting sqref="Q11:Q20">
    <cfRule type="cellIs" dxfId="297" priority="12" operator="equal">
      <formula>"ALTO"</formula>
    </cfRule>
    <cfRule type="cellIs" dxfId="296" priority="13" operator="equal">
      <formula>"MEDIO"</formula>
    </cfRule>
    <cfRule type="cellIs" dxfId="295" priority="14" operator="equal">
      <formula>"BAJO"</formula>
    </cfRule>
  </conditionalFormatting>
  <conditionalFormatting sqref="O11:P20">
    <cfRule type="cellIs" dxfId="294" priority="9" operator="equal">
      <formula>3</formula>
    </cfRule>
    <cfRule type="cellIs" dxfId="293" priority="10" operator="equal">
      <formula>2</formula>
    </cfRule>
    <cfRule type="cellIs" dxfId="292" priority="11" operator="equal">
      <formula>1</formula>
    </cfRule>
  </conditionalFormatting>
  <conditionalFormatting sqref="L11:L20">
    <cfRule type="cellIs" dxfId="291" priority="5" operator="between">
      <formula>0.75</formula>
      <formula>1</formula>
    </cfRule>
    <cfRule type="cellIs" dxfId="290" priority="6" operator="between">
      <formula>0.5</formula>
      <formula>0.7499</formula>
    </cfRule>
    <cfRule type="cellIs" dxfId="289" priority="7" operator="between">
      <formula>0.25</formula>
      <formula>0.4999</formula>
    </cfRule>
    <cfRule type="cellIs" dxfId="288" priority="8" operator="between">
      <formula>0.01</formula>
      <formula>0.2499</formula>
    </cfRule>
  </conditionalFormatting>
  <conditionalFormatting sqref="M21">
    <cfRule type="cellIs" dxfId="287" priority="1" operator="between">
      <formula>0.75</formula>
      <formula>1</formula>
    </cfRule>
    <cfRule type="cellIs" dxfId="286" priority="2" operator="between">
      <formula>0.5</formula>
      <formula>0.7499</formula>
    </cfRule>
    <cfRule type="cellIs" dxfId="285" priority="3" operator="between">
      <formula>0.251</formula>
      <formula>0.4999</formula>
    </cfRule>
    <cfRule type="cellIs" dxfId="284" priority="4" operator="between">
      <formula>0</formula>
      <formula>0.25</formula>
    </cfRule>
  </conditionalFormatting>
  <dataValidations count="15">
    <dataValidation type="custom" showInputMessage="1" showErrorMessage="1" error="NO ESCRIBA NADA EN ESTA COLUMNA" sqref="Q11:Q20">
      <formula1>IF($O11*$P11&lt;=0,"",(IF($O11*$P11=9,"ALTO",IF($O11*$P11=6,"ALTO",IF($O11*$P11=4,"MEDIO",IF($O11*$P11=3,"MEDIO",IF($O11*$P11=2,"BAJO",IF($O11*$P11=1,"BAJO",0))))))))</formula1>
    </dataValidation>
    <dataValidation type="list" allowBlank="1" showErrorMessage="1" sqref="B11">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0">
      <formula1>EJES_ESTRATEGICOS</formula1>
    </dataValidation>
    <dataValidation allowBlank="1" showInputMessage="1" showErrorMessage="1" promptTitle="Mitigación" prompt="Es el esfuerzo por reducir los riesgos inherentes a la ejecución de las actividades planificadas." sqref="R11:R20"/>
    <dataValidation type="whole" allowBlank="1" showInputMessage="1" showErrorMessage="1" error="Escala 1 al 3" promptTitle="Probabilidad" prompt="Es la medida de incertidumbre asociada a la ejecucion de una tarea o actividad determinada.  Donde 1 es dificultad baja, 2 media y 3 alta" sqref="O11:O20">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0">
      <formula1>1</formula1>
      <formula2>3</formula2>
    </dataValidation>
    <dataValidation type="decimal" operator="equal" allowBlank="1" showInputMessage="1" showErrorMessage="1" sqref="M21">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1:J20"/>
    <dataValidation allowBlank="1" showInputMessage="1" showErrorMessage="1" promptTitle="Fecha de Alcance o Logro" prompt="Es la fecha  de logro o ejecución de la actividad" sqref="I11:I20"/>
    <dataValidation allowBlank="1" showInputMessage="1" showErrorMessage="1" promptTitle="Riesgo" sqref="N11:N20"/>
    <dataValidation type="whole" allowBlank="1" showInputMessage="1" showErrorMessage="1" promptTitle="PESO" prompt="La distribucción del peso debe ser en base a una escala de 100. La sumatoria no debera exceder de 100" sqref="K11:K20">
      <formula1>1</formula1>
      <formula2>100</formula2>
    </dataValidation>
    <dataValidation allowBlank="1" showInputMessage="1" showErrorMessage="1" promptTitle="% Avance Real" prompt="El porcentaje del Avance Real de la tarea sera calculado en función al peso por el avance de la tarea divido entre 100" sqref="M11:M20"/>
    <dataValidation allowBlank="1" showInputMessage="1" showErrorMessage="1" promptTitle="% Avance de Tarea" prompt="Indicar en que porcentaje se ha ejecutado la tarea descrita." sqref="L11:L20"/>
    <dataValidation type="custom" operator="equal" allowBlank="1" showInputMessage="1" showErrorMessage="1" sqref="K21">
      <formula1>AND($K$11:$K$20&gt;=100)</formula1>
    </dataValidation>
  </dataValidations>
  <pageMargins left="0.42" right="0.28000000000000003" top="0.75" bottom="0.75" header="0.3" footer="0.3"/>
  <pageSetup paperSize="5" scale="45" orientation="landscape" verticalDpi="0"/>
  <drawing r:id="rId1"/>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CE Software v2.xlsx]PDI - Actualizado'!#REF!</xm:f>
          </x14:formula1>
          <xm:sqref>B12:B20</xm:sqref>
        </x14:dataValidation>
        <x14:dataValidation type="list" allowBlank="1" showInputMessage="1" showErrorMessage="1">
          <x14:formula1>
            <xm:f>'D:\VICERRECTORIA PLANIFICACION ITLA\Planes Operativos ITLA\POA 2017\[POA 2017 - CE Software v2.xlsx]PDI - Actualizado'!#REF!</xm:f>
          </x14:formula1>
          <xm:sqref>D11:D20</xm:sqref>
        </x14:dataValidation>
        <x14:dataValidation type="list" allowBlank="1" showErrorMessage="1" promptTitle="Ejes Estrategicos" prompt="1. So">
          <x14:formula1>
            <xm:f>'D:\VICERRECTORIA PLANIFICACION ITLA\Planes Operativos ITLA\POA 2017\[POA 2017 - CE Software v2.xlsx]PDI - Actualizado'!#REF!</xm:f>
          </x14:formula1>
          <xm:sqref>C11:C20</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0"/>
  <sheetViews>
    <sheetView topLeftCell="F16" zoomScaleSheetLayoutView="100" workbookViewId="0">
      <selection activeCell="J19" sqref="J19"/>
    </sheetView>
  </sheetViews>
  <sheetFormatPr baseColWidth="10" defaultColWidth="10.85546875" defaultRowHeight="15" x14ac:dyDescent="0.25"/>
  <cols>
    <col min="1" max="1" width="28.42578125" style="75" hidden="1" customWidth="1"/>
    <col min="2" max="5" width="25.7109375" style="75" hidden="1" customWidth="1"/>
    <col min="6" max="8" width="30.42578125" style="75" customWidth="1"/>
    <col min="9" max="9" width="16.28515625" style="75" bestFit="1" customWidth="1"/>
    <col min="10" max="10" width="19.42578125" style="75" customWidth="1"/>
    <col min="11" max="11" width="8.42578125" style="89" customWidth="1"/>
    <col min="12" max="13" width="10.85546875" style="89"/>
    <col min="14" max="14" width="29" style="75" customWidth="1"/>
    <col min="15" max="15" width="13.7109375" style="89" customWidth="1"/>
    <col min="16" max="16" width="9.85546875" style="89" customWidth="1"/>
    <col min="17" max="17" width="10.85546875" style="89"/>
    <col min="18" max="18" width="29.28515625" style="75" customWidth="1"/>
    <col min="19" max="19" width="41.42578125" style="75" customWidth="1"/>
    <col min="20" max="16384" width="10.8554687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60" x14ac:dyDescent="0.25">
      <c r="A11" s="79" t="s">
        <v>115</v>
      </c>
      <c r="B11" s="79" t="s">
        <v>23</v>
      </c>
      <c r="C11" s="79" t="s">
        <v>35</v>
      </c>
      <c r="D11" s="79" t="s">
        <v>62</v>
      </c>
      <c r="E11" s="80" t="s">
        <v>541</v>
      </c>
      <c r="F11" s="79" t="s">
        <v>465</v>
      </c>
      <c r="G11" s="79" t="s">
        <v>243</v>
      </c>
      <c r="H11" s="79" t="s">
        <v>542</v>
      </c>
      <c r="I11" s="160">
        <v>42916</v>
      </c>
      <c r="J11" s="79" t="s">
        <v>459</v>
      </c>
      <c r="K11" s="83">
        <v>15</v>
      </c>
      <c r="L11" s="3">
        <v>1</v>
      </c>
      <c r="M11" s="5">
        <f t="shared" ref="M11:M19" si="0">(K11*(L11/100))</f>
        <v>0.15</v>
      </c>
      <c r="N11" s="84" t="s">
        <v>423</v>
      </c>
      <c r="O11" s="83">
        <v>2</v>
      </c>
      <c r="P11" s="83">
        <v>3</v>
      </c>
      <c r="Q11" s="37" t="str">
        <f t="shared" ref="Q11:Q19" si="1">IF($O11*$P11&lt;=0,"",(IF($O11*$P11=9,"ALTO",IF($O11*$P11=6,"ALTO",IF($O11*$P11=4,"MEDIO",IF($O11*$P11=3,"MEDIO",IF($O11*$P11=2,"BAJO",IF($O11*$P11=1,"BAJO",0))))))))</f>
        <v>ALTO</v>
      </c>
      <c r="R11" s="79" t="s">
        <v>469</v>
      </c>
      <c r="S11" s="79" t="s">
        <v>243</v>
      </c>
    </row>
    <row r="12" spans="1:19" s="85" customFormat="1" ht="84.95" customHeight="1" x14ac:dyDescent="0.25">
      <c r="A12" s="79" t="s">
        <v>115</v>
      </c>
      <c r="B12" s="79" t="s">
        <v>23</v>
      </c>
      <c r="C12" s="79" t="s">
        <v>35</v>
      </c>
      <c r="D12" s="79" t="s">
        <v>61</v>
      </c>
      <c r="E12" s="80" t="s">
        <v>541</v>
      </c>
      <c r="F12" s="79" t="s">
        <v>543</v>
      </c>
      <c r="G12" s="79" t="s">
        <v>544</v>
      </c>
      <c r="H12" s="79" t="s">
        <v>545</v>
      </c>
      <c r="I12" s="160" t="s">
        <v>369</v>
      </c>
      <c r="J12" s="79" t="s">
        <v>546</v>
      </c>
      <c r="K12" s="83">
        <v>10</v>
      </c>
      <c r="L12" s="3">
        <v>0</v>
      </c>
      <c r="M12" s="5"/>
      <c r="N12" s="84" t="s">
        <v>262</v>
      </c>
      <c r="O12" s="83">
        <v>2</v>
      </c>
      <c r="P12" s="83">
        <v>3</v>
      </c>
      <c r="Q12" s="37"/>
      <c r="R12" s="79" t="s">
        <v>455</v>
      </c>
      <c r="S12" s="79" t="s">
        <v>547</v>
      </c>
    </row>
    <row r="13" spans="1:19" s="85" customFormat="1" ht="75" x14ac:dyDescent="0.25">
      <c r="A13" s="79" t="s">
        <v>115</v>
      </c>
      <c r="B13" s="79" t="s">
        <v>23</v>
      </c>
      <c r="C13" s="79" t="s">
        <v>36</v>
      </c>
      <c r="D13" s="79" t="s">
        <v>63</v>
      </c>
      <c r="E13" s="80" t="s">
        <v>541</v>
      </c>
      <c r="F13" s="79" t="s">
        <v>372</v>
      </c>
      <c r="G13" s="79" t="s">
        <v>470</v>
      </c>
      <c r="H13" s="79" t="s">
        <v>548</v>
      </c>
      <c r="I13" s="79" t="s">
        <v>472</v>
      </c>
      <c r="J13" s="79" t="s">
        <v>473</v>
      </c>
      <c r="K13" s="83">
        <v>15</v>
      </c>
      <c r="L13" s="3">
        <v>1</v>
      </c>
      <c r="M13" s="5">
        <f t="shared" si="0"/>
        <v>0.15</v>
      </c>
      <c r="N13" s="84" t="s">
        <v>377</v>
      </c>
      <c r="O13" s="83">
        <v>2</v>
      </c>
      <c r="P13" s="83">
        <v>3</v>
      </c>
      <c r="Q13" s="37" t="str">
        <f t="shared" si="1"/>
        <v>ALTO</v>
      </c>
      <c r="R13" s="79" t="s">
        <v>549</v>
      </c>
      <c r="S13" s="79"/>
    </row>
    <row r="14" spans="1:19" s="85" customFormat="1" ht="83.1" customHeight="1" x14ac:dyDescent="0.25">
      <c r="A14" s="79" t="s">
        <v>91</v>
      </c>
      <c r="B14" s="79" t="s">
        <v>26</v>
      </c>
      <c r="C14" s="79" t="s">
        <v>44</v>
      </c>
      <c r="D14" s="79" t="s">
        <v>78</v>
      </c>
      <c r="E14" s="80" t="s">
        <v>541</v>
      </c>
      <c r="F14" s="79" t="s">
        <v>550</v>
      </c>
      <c r="G14" s="79" t="s">
        <v>259</v>
      </c>
      <c r="H14" s="79" t="s">
        <v>433</v>
      </c>
      <c r="I14" s="79" t="s">
        <v>346</v>
      </c>
      <c r="J14" s="79" t="s">
        <v>477</v>
      </c>
      <c r="K14" s="83">
        <v>10</v>
      </c>
      <c r="L14" s="3">
        <v>0</v>
      </c>
      <c r="M14" s="5">
        <f t="shared" si="0"/>
        <v>0</v>
      </c>
      <c r="N14" s="84" t="s">
        <v>262</v>
      </c>
      <c r="O14" s="83">
        <v>2</v>
      </c>
      <c r="P14" s="83">
        <v>3</v>
      </c>
      <c r="Q14" s="37" t="str">
        <f t="shared" si="1"/>
        <v>ALTO</v>
      </c>
      <c r="R14" s="79" t="s">
        <v>435</v>
      </c>
      <c r="S14" s="79" t="s">
        <v>259</v>
      </c>
    </row>
    <row r="15" spans="1:19" s="85" customFormat="1" ht="3.95" hidden="1" customHeight="1" x14ac:dyDescent="0.25">
      <c r="A15" s="79" t="s">
        <v>91</v>
      </c>
      <c r="B15" s="79"/>
      <c r="C15" s="79"/>
      <c r="D15" s="79"/>
      <c r="E15" s="161"/>
      <c r="F15" s="79"/>
      <c r="G15" s="79"/>
      <c r="H15" s="79"/>
      <c r="I15" s="79"/>
      <c r="J15" s="79"/>
      <c r="K15" s="83"/>
      <c r="L15" s="3"/>
      <c r="M15" s="5">
        <f t="shared" si="0"/>
        <v>0</v>
      </c>
      <c r="N15" s="84"/>
      <c r="O15" s="83">
        <v>3</v>
      </c>
      <c r="P15" s="83">
        <v>3</v>
      </c>
      <c r="Q15" s="37" t="str">
        <f t="shared" si="1"/>
        <v>ALTO</v>
      </c>
      <c r="R15" s="79"/>
      <c r="S15" s="79"/>
    </row>
    <row r="16" spans="1:19" s="85" customFormat="1" ht="105" x14ac:dyDescent="0.25">
      <c r="A16" s="79" t="s">
        <v>91</v>
      </c>
      <c r="B16" s="79" t="s">
        <v>26</v>
      </c>
      <c r="C16" s="79" t="s">
        <v>47</v>
      </c>
      <c r="D16" s="79" t="s">
        <v>84</v>
      </c>
      <c r="E16" s="161" t="s">
        <v>541</v>
      </c>
      <c r="F16" s="79" t="s">
        <v>551</v>
      </c>
      <c r="G16" s="162" t="s">
        <v>479</v>
      </c>
      <c r="H16" s="162" t="s">
        <v>480</v>
      </c>
      <c r="I16" s="79" t="s">
        <v>481</v>
      </c>
      <c r="J16" s="79" t="s">
        <v>552</v>
      </c>
      <c r="K16" s="83">
        <v>20</v>
      </c>
      <c r="L16" s="3">
        <v>0.66</v>
      </c>
      <c r="M16" s="5">
        <f t="shared" si="0"/>
        <v>0.13200000000000001</v>
      </c>
      <c r="N16" s="84" t="s">
        <v>483</v>
      </c>
      <c r="O16" s="83">
        <v>2</v>
      </c>
      <c r="P16" s="83">
        <v>3</v>
      </c>
      <c r="Q16" s="37" t="str">
        <f t="shared" si="1"/>
        <v>ALTO</v>
      </c>
      <c r="R16" s="79" t="s">
        <v>484</v>
      </c>
      <c r="S16" s="79" t="s">
        <v>553</v>
      </c>
    </row>
    <row r="17" spans="1:19" s="85" customFormat="1" ht="45" x14ac:dyDescent="0.25">
      <c r="A17" s="79" t="s">
        <v>264</v>
      </c>
      <c r="B17" s="79" t="s">
        <v>28</v>
      </c>
      <c r="C17" s="79" t="s">
        <v>50</v>
      </c>
      <c r="D17" s="79" t="s">
        <v>87</v>
      </c>
      <c r="E17" s="80" t="s">
        <v>541</v>
      </c>
      <c r="F17" s="79" t="s">
        <v>291</v>
      </c>
      <c r="G17" s="79" t="s">
        <v>292</v>
      </c>
      <c r="H17" s="79" t="s">
        <v>426</v>
      </c>
      <c r="I17" s="79" t="s">
        <v>294</v>
      </c>
      <c r="J17" s="90" t="s">
        <v>295</v>
      </c>
      <c r="K17" s="83">
        <v>10</v>
      </c>
      <c r="L17" s="3">
        <v>0.62</v>
      </c>
      <c r="M17" s="5">
        <f t="shared" si="0"/>
        <v>6.2E-2</v>
      </c>
      <c r="N17" s="84" t="s">
        <v>296</v>
      </c>
      <c r="O17" s="83">
        <v>1</v>
      </c>
      <c r="P17" s="83">
        <v>2</v>
      </c>
      <c r="Q17" s="37" t="str">
        <f t="shared" si="1"/>
        <v>BAJO</v>
      </c>
      <c r="R17" s="79" t="s">
        <v>429</v>
      </c>
      <c r="S17" s="79" t="s">
        <v>292</v>
      </c>
    </row>
    <row r="18" spans="1:19" s="85" customFormat="1" ht="75" x14ac:dyDescent="0.25">
      <c r="A18" s="79" t="s">
        <v>264</v>
      </c>
      <c r="B18" s="79" t="s">
        <v>28</v>
      </c>
      <c r="C18" s="79" t="s">
        <v>51</v>
      </c>
      <c r="D18" s="79" t="s">
        <v>88</v>
      </c>
      <c r="E18" s="161" t="s">
        <v>541</v>
      </c>
      <c r="F18" s="79" t="s">
        <v>297</v>
      </c>
      <c r="G18" s="79" t="s">
        <v>298</v>
      </c>
      <c r="H18" s="79" t="s">
        <v>437</v>
      </c>
      <c r="I18" s="79" t="s">
        <v>294</v>
      </c>
      <c r="J18" s="90">
        <v>0.8</v>
      </c>
      <c r="K18" s="83">
        <v>10</v>
      </c>
      <c r="L18" s="3">
        <v>0.56999999999999995</v>
      </c>
      <c r="M18" s="5">
        <f t="shared" si="0"/>
        <v>5.6999999999999995E-2</v>
      </c>
      <c r="N18" s="84" t="s">
        <v>300</v>
      </c>
      <c r="O18" s="83">
        <v>1</v>
      </c>
      <c r="P18" s="83">
        <v>2</v>
      </c>
      <c r="Q18" s="37" t="str">
        <f t="shared" si="1"/>
        <v>BAJO</v>
      </c>
      <c r="R18" s="79" t="s">
        <v>491</v>
      </c>
      <c r="S18" s="79" t="s">
        <v>298</v>
      </c>
    </row>
    <row r="19" spans="1:19" s="85" customFormat="1" ht="60" x14ac:dyDescent="0.25">
      <c r="A19" s="79" t="s">
        <v>264</v>
      </c>
      <c r="B19" s="79" t="s">
        <v>28</v>
      </c>
      <c r="C19" s="79" t="s">
        <v>52</v>
      </c>
      <c r="D19" s="79" t="s">
        <v>103</v>
      </c>
      <c r="E19" s="161" t="s">
        <v>541</v>
      </c>
      <c r="F19" s="79" t="s">
        <v>301</v>
      </c>
      <c r="G19" s="79" t="s">
        <v>302</v>
      </c>
      <c r="H19" s="79" t="s">
        <v>493</v>
      </c>
      <c r="I19" s="79" t="s">
        <v>304</v>
      </c>
      <c r="J19" s="90">
        <v>1</v>
      </c>
      <c r="K19" s="83">
        <v>10</v>
      </c>
      <c r="L19" s="3"/>
      <c r="M19" s="5">
        <f t="shared" si="0"/>
        <v>0</v>
      </c>
      <c r="N19" s="84" t="s">
        <v>305</v>
      </c>
      <c r="O19" s="83">
        <v>2</v>
      </c>
      <c r="P19" s="83">
        <v>2</v>
      </c>
      <c r="Q19" s="37" t="str">
        <f t="shared" si="1"/>
        <v>MEDIO</v>
      </c>
      <c r="R19" s="79" t="s">
        <v>494</v>
      </c>
      <c r="S19" s="79" t="s">
        <v>302</v>
      </c>
    </row>
    <row r="20" spans="1:19" ht="35.1" customHeight="1" x14ac:dyDescent="0.25">
      <c r="A20" s="86"/>
      <c r="B20" s="86"/>
      <c r="C20" s="86"/>
      <c r="D20" s="86"/>
      <c r="E20" s="86"/>
      <c r="F20" s="86"/>
      <c r="G20" s="86"/>
      <c r="H20" s="86"/>
      <c r="I20" s="86"/>
      <c r="J20" s="86"/>
      <c r="K20" s="41">
        <f>SUM(K11:K19)</f>
        <v>100</v>
      </c>
      <c r="L20" s="87"/>
      <c r="M20" s="6">
        <f>SUM(M11:M19)</f>
        <v>0.55099999999999993</v>
      </c>
      <c r="N20" s="86"/>
      <c r="O20" s="88"/>
      <c r="P20" s="88"/>
      <c r="Q20" s="88"/>
      <c r="R20" s="86"/>
      <c r="S20" s="86"/>
    </row>
  </sheetData>
  <sheetProtection algorithmName="SHA-512" hashValue="svXLl5nLeplYDnWgw0bnGz4tLKrURO5xSgifB4SLVgkWrN31oM/DUlPKxVz9+9eSJ7UCTgohZUMsnc5YW+OAUA==" saltValue="Y27SumUCCkNTRjj4e9tmaA==" spinCount="100000" sheet="1" formatColumns="0" formatRows="0" insertRows="0" deleteRows="0" sort="0" autoFilter="0"/>
  <mergeCells count="6">
    <mergeCell ref="C2:S2"/>
    <mergeCell ref="A4:S4"/>
    <mergeCell ref="A7:Q7"/>
    <mergeCell ref="A8:D8"/>
    <mergeCell ref="F8:M8"/>
    <mergeCell ref="N8:S8"/>
  </mergeCells>
  <conditionalFormatting sqref="Q11:Q19">
    <cfRule type="cellIs" dxfId="283" priority="12" operator="equal">
      <formula>"ALTO"</formula>
    </cfRule>
    <cfRule type="cellIs" dxfId="282" priority="13" operator="equal">
      <formula>"MEDIO"</formula>
    </cfRule>
    <cfRule type="cellIs" dxfId="281" priority="14" operator="equal">
      <formula>"BAJO"</formula>
    </cfRule>
  </conditionalFormatting>
  <conditionalFormatting sqref="O11:P19">
    <cfRule type="cellIs" dxfId="280" priority="9" operator="equal">
      <formula>3</formula>
    </cfRule>
    <cfRule type="cellIs" dxfId="279" priority="10" operator="equal">
      <formula>2</formula>
    </cfRule>
    <cfRule type="cellIs" dxfId="278" priority="11" operator="equal">
      <formula>1</formula>
    </cfRule>
  </conditionalFormatting>
  <conditionalFormatting sqref="L11:L19">
    <cfRule type="cellIs" dxfId="277" priority="5" operator="between">
      <formula>0.75</formula>
      <formula>1</formula>
    </cfRule>
    <cfRule type="cellIs" dxfId="276" priority="6" operator="between">
      <formula>0.5</formula>
      <formula>0.7499</formula>
    </cfRule>
    <cfRule type="cellIs" dxfId="275" priority="7" operator="between">
      <formula>0.25</formula>
      <formula>0.4999</formula>
    </cfRule>
    <cfRule type="cellIs" dxfId="274" priority="8" operator="between">
      <formula>0.01</formula>
      <formula>0.2499</formula>
    </cfRule>
  </conditionalFormatting>
  <conditionalFormatting sqref="M20">
    <cfRule type="cellIs" dxfId="273" priority="1" operator="between">
      <formula>0.75</formula>
      <formula>1</formula>
    </cfRule>
    <cfRule type="cellIs" dxfId="272" priority="2" operator="between">
      <formula>0.5</formula>
      <formula>0.7499</formula>
    </cfRule>
    <cfRule type="cellIs" dxfId="271" priority="3" operator="between">
      <formula>0.251</formula>
      <formula>0.4999</formula>
    </cfRule>
    <cfRule type="cellIs" dxfId="270" priority="4" operator="between">
      <formula>0</formula>
      <formula>0.25</formula>
    </cfRule>
  </conditionalFormatting>
  <dataValidations count="14">
    <dataValidation type="custom" showInputMessage="1" showErrorMessage="1" error="NO ESCRIBA NADA EN ESTA COLUMNA" sqref="Q11:Q19">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19">
      <formula1>EJES_ESTRATEGICOS</formula1>
    </dataValidation>
    <dataValidation allowBlank="1" showInputMessage="1" showErrorMessage="1" promptTitle="Mitigación" prompt="Es el esfuerzo por reducir los riesgos inherentes a la ejecución de las actividades planificadas." sqref="R11:R19"/>
    <dataValidation type="whole" allowBlank="1" showInputMessage="1" showErrorMessage="1" error="Escala 1 al 3" promptTitle="Probabilidad" prompt="Es la medida de incertidumbre asociada a la ejecucion de una tarea o actividad determinada.  Donde 1 es dificultad baja, 2 media y 3 alta" sqref="O11:O19">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19">
      <formula1>1</formula1>
      <formula2>3</formula2>
    </dataValidation>
    <dataValidation allowBlank="1" showInputMessage="1" showErrorMessage="1" promptTitle="Meta" prompt="Identificar cual el objetivo que quiero lograr al realizar una actividad o tarea determinada. _x000a_" sqref="J11:J19"/>
    <dataValidation allowBlank="1" showInputMessage="1" showErrorMessage="1" promptTitle="Fecha de Alcance o Logro" prompt="Es la fecha  de logro o ejecución de la actividad" sqref="I11:I19"/>
    <dataValidation allowBlank="1" showInputMessage="1" showErrorMessage="1" promptTitle="Riesgo" sqref="N11:N19"/>
    <dataValidation type="whole" allowBlank="1" showInputMessage="1" showErrorMessage="1" promptTitle="PESO" prompt="La distribucción del peso debe ser en base a una escala de 100. La sumatoria no debera exceder de 100" sqref="K11:K19">
      <formula1>1</formula1>
      <formula2>100</formula2>
    </dataValidation>
    <dataValidation allowBlank="1" showInputMessage="1" showErrorMessage="1" promptTitle="% Avance Real" prompt="El porcentaje del Avance Real de la tarea sera calculado en función al peso por el avance de la tarea divido entre 100" sqref="M11:M19"/>
    <dataValidation allowBlank="1" showInputMessage="1" showErrorMessage="1" promptTitle="% Avance de Tarea" prompt="Indicar en que porcentaje se ha ejecutado la tarea descrita." sqref="L11:L19"/>
    <dataValidation type="decimal" operator="equal" allowBlank="1" showInputMessage="1" showErrorMessage="1" sqref="M20">
      <formula1>100</formula1>
    </dataValidation>
    <dataValidation allowBlank="1" showInputMessage="1" showErrorMessage="1" promptTitle="Seleccionar" prompt="Elegir de la lista desplegable" sqref="A10:D10"/>
    <dataValidation type="custom" operator="equal" allowBlank="1" showInputMessage="1" showErrorMessage="1" sqref="K20">
      <formula1>AND($K$11:$K$19&gt;=100)</formula1>
    </dataValidation>
  </dataValidations>
  <pageMargins left="0.42" right="0.28000000000000003" top="0.75" bottom="0.75" header="0.3" footer="0.3"/>
  <pageSetup paperSize="5" scale="45" orientation="landscape" verticalDpi="0"/>
  <drawing r:id="rId1"/>
  <legacy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CE Seguridad v2.xlsx]PDI - Actualizado'!#REF!</xm:f>
          </x14:formula1>
          <xm:sqref>B11:B19</xm:sqref>
        </x14:dataValidation>
        <x14:dataValidation type="list" allowBlank="1" showInputMessage="1" showErrorMessage="1">
          <x14:formula1>
            <xm:f>'D:\VICERRECTORIA PLANIFICACION ITLA\Planes Operativos ITLA\POA 2017\[POA 2017 - CE Seguridad v2.xlsx]PDI - Actualizado'!#REF!</xm:f>
          </x14:formula1>
          <xm:sqref>D11:D19</xm:sqref>
        </x14:dataValidation>
        <x14:dataValidation type="list" allowBlank="1" showErrorMessage="1" promptTitle="Ejes Estrategicos" prompt="1. So">
          <x14:formula1>
            <xm:f>'D:\VICERRECTORIA PLANIFICACION ITLA\Planes Operativos ITLA\POA 2017\[POA 2017 - CE Seguridad v2.xlsx]PDI - Actualizado'!#REF!</xm:f>
          </x14:formula1>
          <xm:sqref>C11:C19</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S17"/>
  <sheetViews>
    <sheetView view="pageBreakPreview" topLeftCell="F13" zoomScale="84" zoomScaleNormal="95" zoomScaleSheetLayoutView="84" workbookViewId="0">
      <selection activeCell="K10" sqref="K10"/>
    </sheetView>
  </sheetViews>
  <sheetFormatPr baseColWidth="10" defaultRowHeight="15" x14ac:dyDescent="0.25"/>
  <cols>
    <col min="1" max="1" width="28.5703125" style="75" hidden="1" customWidth="1"/>
    <col min="2" max="2" width="33.7109375" style="75" hidden="1" customWidth="1"/>
    <col min="3" max="3" width="37.28515625" style="75" hidden="1" customWidth="1"/>
    <col min="4" max="4" width="32.28515625" style="75" hidden="1" customWidth="1"/>
    <col min="5" max="5" width="25.7109375" style="75" hidden="1" customWidth="1"/>
    <col min="6" max="6" width="35.85546875" style="75" customWidth="1"/>
    <col min="7" max="7" width="35.85546875" style="89" customWidth="1"/>
    <col min="8" max="8" width="41.7109375" style="75" customWidth="1"/>
    <col min="9" max="9" width="16.28515625" style="75" bestFit="1" customWidth="1"/>
    <col min="10" max="10" width="19.5703125" style="73" customWidth="1"/>
    <col min="11" max="11" width="8.42578125" style="89" customWidth="1"/>
    <col min="12" max="13" width="11.42578125" style="89"/>
    <col min="14" max="14" width="29" style="75" customWidth="1"/>
    <col min="15" max="15" width="13.7109375" style="89" customWidth="1"/>
    <col min="16" max="16" width="9.85546875" style="89" customWidth="1"/>
    <col min="17" max="17" width="11.42578125" style="89"/>
    <col min="18" max="18" width="29.28515625" style="75" customWidth="1"/>
    <col min="19" max="19" width="41.42578125" style="75" customWidth="1"/>
    <col min="20" max="16384" width="11.42578125" style="75"/>
  </cols>
  <sheetData>
    <row r="1" spans="1:19" x14ac:dyDescent="0.25">
      <c r="A1" s="72"/>
      <c r="B1" s="72"/>
      <c r="C1" s="72"/>
      <c r="D1" s="73"/>
      <c r="E1" s="73"/>
      <c r="F1" s="73"/>
      <c r="G1" s="74"/>
      <c r="H1" s="73"/>
      <c r="I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496</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497</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75" customHeight="1" x14ac:dyDescent="0.25">
      <c r="A11" s="150" t="s">
        <v>498</v>
      </c>
      <c r="B11" s="150" t="s">
        <v>22</v>
      </c>
      <c r="C11" s="99" t="s">
        <v>31</v>
      </c>
      <c r="D11" s="99" t="s">
        <v>55</v>
      </c>
      <c r="E11" s="100" t="s">
        <v>499</v>
      </c>
      <c r="F11" s="151" t="s">
        <v>500</v>
      </c>
      <c r="G11" s="104" t="s">
        <v>501</v>
      </c>
      <c r="H11" s="99" t="s">
        <v>502</v>
      </c>
      <c r="I11" s="107" t="s">
        <v>503</v>
      </c>
      <c r="J11" s="101" t="s">
        <v>504</v>
      </c>
      <c r="K11" s="104">
        <v>20</v>
      </c>
      <c r="L11" s="152">
        <v>0.5</v>
      </c>
      <c r="M11" s="153">
        <f t="shared" ref="M11:M16" si="0">(K11*(L11/100))</f>
        <v>0.1</v>
      </c>
      <c r="N11" s="107" t="s">
        <v>505</v>
      </c>
      <c r="O11" s="104">
        <v>1</v>
      </c>
      <c r="P11" s="104">
        <v>2</v>
      </c>
      <c r="Q11" s="154" t="str">
        <f>IF($O11*$P11&lt;=0,"",(IF($O11*$P11=9,"ALTO",IF($O11*$P11=6,"ALTO",IF($O11*$P11=4,"MEDIO",IF($O11*$P11=3,"MEDIO",IF($O11*$P11=2,"BAJO",IF($O11*$P11=1,"BAJO",0))))))))</f>
        <v>BAJO</v>
      </c>
      <c r="R11" s="99" t="s">
        <v>506</v>
      </c>
      <c r="S11" s="99" t="s">
        <v>507</v>
      </c>
    </row>
    <row r="12" spans="1:19" s="85" customFormat="1" ht="75" customHeight="1" x14ac:dyDescent="0.25">
      <c r="A12" s="150"/>
      <c r="B12" s="150"/>
      <c r="C12" s="99" t="s">
        <v>31</v>
      </c>
      <c r="D12" s="99" t="s">
        <v>55</v>
      </c>
      <c r="E12" s="100" t="s">
        <v>499</v>
      </c>
      <c r="F12" s="155" t="s">
        <v>508</v>
      </c>
      <c r="G12" s="156" t="s">
        <v>509</v>
      </c>
      <c r="H12" s="99" t="s">
        <v>510</v>
      </c>
      <c r="I12" s="107" t="s">
        <v>511</v>
      </c>
      <c r="J12" s="101" t="s">
        <v>512</v>
      </c>
      <c r="K12" s="104">
        <v>10</v>
      </c>
      <c r="L12" s="152">
        <v>0.5</v>
      </c>
      <c r="M12" s="153">
        <f t="shared" si="0"/>
        <v>0.05</v>
      </c>
      <c r="N12" s="107" t="s">
        <v>513</v>
      </c>
      <c r="O12" s="104">
        <v>1</v>
      </c>
      <c r="P12" s="104">
        <v>2</v>
      </c>
      <c r="Q12" s="154" t="str">
        <f>IF($O12*$P12&lt;=0,"",(IF($O12*$P12=9,"ALTO",IF($O12*$P12=6,"ALTO",IF($O12*$P12=4,"MEDIO",IF($O12*$P12=3,"MEDIO",IF($O12*$P12=2,"BAJO",IF($O12*$P12=1,"BAJO",0))))))))</f>
        <v>BAJO</v>
      </c>
      <c r="R12" s="99" t="s">
        <v>514</v>
      </c>
      <c r="S12" s="99"/>
    </row>
    <row r="13" spans="1:19" s="85" customFormat="1" ht="75" customHeight="1" x14ac:dyDescent="0.25">
      <c r="A13" s="150" t="s">
        <v>498</v>
      </c>
      <c r="B13" s="150" t="s">
        <v>22</v>
      </c>
      <c r="C13" s="99" t="s">
        <v>31</v>
      </c>
      <c r="D13" s="99" t="s">
        <v>55</v>
      </c>
      <c r="E13" s="100" t="s">
        <v>499</v>
      </c>
      <c r="F13" s="157" t="s">
        <v>515</v>
      </c>
      <c r="G13" s="156" t="s">
        <v>516</v>
      </c>
      <c r="H13" s="99" t="s">
        <v>517</v>
      </c>
      <c r="I13" s="107" t="s">
        <v>382</v>
      </c>
      <c r="J13" s="101" t="s">
        <v>518</v>
      </c>
      <c r="K13" s="104">
        <v>25</v>
      </c>
      <c r="L13" s="152">
        <v>0.25</v>
      </c>
      <c r="M13" s="153">
        <f t="shared" si="0"/>
        <v>6.25E-2</v>
      </c>
      <c r="N13" s="107"/>
      <c r="O13" s="104">
        <v>1</v>
      </c>
      <c r="P13" s="104">
        <v>2</v>
      </c>
      <c r="Q13" s="154" t="str">
        <f>IF($O13*$P13&lt;=0,"",(IF($O13*$P13=9,"ALTO",IF($O13*$P13=6,"ALTO",IF($O13*$P13=4,"MEDIO",IF($O13*$P13=3,"MEDIO",IF($O13*$P13=2,"BAJO",IF($O13*$P13=1,"BAJO",0))))))))</f>
        <v>BAJO</v>
      </c>
      <c r="R13" s="99"/>
      <c r="S13" s="99"/>
    </row>
    <row r="14" spans="1:19" s="85" customFormat="1" ht="75" customHeight="1" x14ac:dyDescent="0.25">
      <c r="A14" s="150" t="s">
        <v>498</v>
      </c>
      <c r="B14" s="150" t="s">
        <v>22</v>
      </c>
      <c r="C14" s="99" t="s">
        <v>32</v>
      </c>
      <c r="D14" s="99" t="s">
        <v>56</v>
      </c>
      <c r="E14" s="100" t="s">
        <v>499</v>
      </c>
      <c r="F14" s="99" t="s">
        <v>519</v>
      </c>
      <c r="G14" s="156" t="s">
        <v>520</v>
      </c>
      <c r="H14" s="151" t="s">
        <v>521</v>
      </c>
      <c r="I14" s="107" t="s">
        <v>382</v>
      </c>
      <c r="J14" s="101" t="s">
        <v>522</v>
      </c>
      <c r="K14" s="104">
        <v>15</v>
      </c>
      <c r="L14" s="152">
        <v>0.25</v>
      </c>
      <c r="M14" s="153">
        <f t="shared" si="0"/>
        <v>3.7499999999999999E-2</v>
      </c>
      <c r="N14" s="107" t="s">
        <v>523</v>
      </c>
      <c r="O14" s="104">
        <v>2</v>
      </c>
      <c r="P14" s="104">
        <v>3</v>
      </c>
      <c r="Q14" s="154" t="str">
        <f t="shared" ref="Q14:Q16" si="1">IF($O14*$P14&lt;=0,"",(IF($O14*$P14=9,"ALTO",IF($O14*$P14=6,"ALTO",IF($O14*$P14=4,"MEDIO",IF($O14*$P14=3,"MEDIO",IF($O14*$P14=2,"BAJO",IF($O14*$P14=1,"BAJO",0))))))))</f>
        <v>ALTO</v>
      </c>
      <c r="R14" s="99" t="s">
        <v>524</v>
      </c>
      <c r="S14" s="99" t="s">
        <v>525</v>
      </c>
    </row>
    <row r="15" spans="1:19" s="85" customFormat="1" ht="75" customHeight="1" x14ac:dyDescent="0.25">
      <c r="A15" s="150" t="s">
        <v>498</v>
      </c>
      <c r="B15" s="150" t="s">
        <v>22</v>
      </c>
      <c r="C15" s="99" t="s">
        <v>33</v>
      </c>
      <c r="D15" s="99" t="s">
        <v>58</v>
      </c>
      <c r="E15" s="100" t="s">
        <v>499</v>
      </c>
      <c r="F15" s="151" t="s">
        <v>526</v>
      </c>
      <c r="G15" s="158" t="s">
        <v>527</v>
      </c>
      <c r="H15" s="99" t="s">
        <v>528</v>
      </c>
      <c r="I15" s="107" t="s">
        <v>529</v>
      </c>
      <c r="J15" s="101" t="s">
        <v>530</v>
      </c>
      <c r="K15" s="104">
        <v>10</v>
      </c>
      <c r="L15" s="152">
        <v>0.5</v>
      </c>
      <c r="M15" s="153">
        <f t="shared" si="0"/>
        <v>0.05</v>
      </c>
      <c r="N15" s="107" t="s">
        <v>531</v>
      </c>
      <c r="O15" s="104">
        <v>1</v>
      </c>
      <c r="P15" s="104">
        <v>3</v>
      </c>
      <c r="Q15" s="154" t="str">
        <f t="shared" si="1"/>
        <v>MEDIO</v>
      </c>
      <c r="R15" s="99" t="s">
        <v>532</v>
      </c>
      <c r="S15" s="99" t="s">
        <v>533</v>
      </c>
    </row>
    <row r="16" spans="1:19" s="85" customFormat="1" ht="75" customHeight="1" x14ac:dyDescent="0.25">
      <c r="A16" s="150" t="s">
        <v>498</v>
      </c>
      <c r="B16" s="150" t="s">
        <v>22</v>
      </c>
      <c r="C16" s="99" t="s">
        <v>33</v>
      </c>
      <c r="D16" s="99" t="s">
        <v>59</v>
      </c>
      <c r="E16" s="100" t="s">
        <v>499</v>
      </c>
      <c r="F16" s="99" t="s">
        <v>534</v>
      </c>
      <c r="G16" s="104" t="s">
        <v>535</v>
      </c>
      <c r="H16" s="99" t="s">
        <v>536</v>
      </c>
      <c r="I16" s="159" t="s">
        <v>537</v>
      </c>
      <c r="J16" s="101" t="s">
        <v>538</v>
      </c>
      <c r="K16" s="104">
        <v>20</v>
      </c>
      <c r="L16" s="152">
        <v>1</v>
      </c>
      <c r="M16" s="153">
        <f t="shared" si="0"/>
        <v>0.2</v>
      </c>
      <c r="N16" s="107" t="s">
        <v>539</v>
      </c>
      <c r="O16" s="104">
        <v>2</v>
      </c>
      <c r="P16" s="104">
        <v>2</v>
      </c>
      <c r="Q16" s="154" t="str">
        <f t="shared" si="1"/>
        <v>MEDIO</v>
      </c>
      <c r="R16" s="99" t="s">
        <v>540</v>
      </c>
      <c r="S16" s="99" t="s">
        <v>535</v>
      </c>
    </row>
    <row r="17" spans="1:19" ht="35.1" customHeight="1" x14ac:dyDescent="0.25">
      <c r="A17" s="112"/>
      <c r="B17" s="112"/>
      <c r="C17" s="112"/>
      <c r="D17" s="112"/>
      <c r="E17" s="112"/>
      <c r="F17" s="112"/>
      <c r="G17" s="116"/>
      <c r="H17" s="112"/>
      <c r="I17" s="112"/>
      <c r="J17" s="112"/>
      <c r="K17" s="113">
        <f>SUM(K11:K16)</f>
        <v>100</v>
      </c>
      <c r="L17" s="114"/>
      <c r="M17" s="115">
        <f>SUM(M11:M16)</f>
        <v>0.5</v>
      </c>
      <c r="N17" s="112"/>
      <c r="O17" s="116"/>
      <c r="P17" s="116"/>
      <c r="Q17" s="116"/>
      <c r="R17" s="112"/>
      <c r="S17" s="112"/>
    </row>
  </sheetData>
  <mergeCells count="6">
    <mergeCell ref="C2:S2"/>
    <mergeCell ref="A4:S4"/>
    <mergeCell ref="A7:Q7"/>
    <mergeCell ref="A8:D8"/>
    <mergeCell ref="F8:M8"/>
    <mergeCell ref="N8:S8"/>
  </mergeCells>
  <conditionalFormatting sqref="Q11 Q13:Q16">
    <cfRule type="cellIs" dxfId="269" priority="22" operator="equal">
      <formula>"ALTO"</formula>
    </cfRule>
    <cfRule type="cellIs" dxfId="268" priority="23" operator="equal">
      <formula>"MEDIO"</formula>
    </cfRule>
    <cfRule type="cellIs" dxfId="267" priority="24" operator="equal">
      <formula>"BAJO"</formula>
    </cfRule>
  </conditionalFormatting>
  <conditionalFormatting sqref="O11:P11 O13:P16">
    <cfRule type="cellIs" dxfId="266" priority="19" operator="equal">
      <formula>3</formula>
    </cfRule>
    <cfRule type="cellIs" dxfId="265" priority="20" operator="equal">
      <formula>2</formula>
    </cfRule>
    <cfRule type="cellIs" dxfId="264" priority="21" operator="equal">
      <formula>1</formula>
    </cfRule>
  </conditionalFormatting>
  <conditionalFormatting sqref="L11 L13:L16">
    <cfRule type="cellIs" dxfId="263" priority="15" operator="between">
      <formula>0.75</formula>
      <formula>1</formula>
    </cfRule>
    <cfRule type="cellIs" dxfId="262" priority="16" operator="between">
      <formula>0.5</formula>
      <formula>0.7499</formula>
    </cfRule>
    <cfRule type="cellIs" dxfId="261" priority="17" operator="between">
      <formula>0.25</formula>
      <formula>0.4999</formula>
    </cfRule>
    <cfRule type="cellIs" dxfId="260" priority="18" operator="between">
      <formula>0.01</formula>
      <formula>0.2499</formula>
    </cfRule>
  </conditionalFormatting>
  <conditionalFormatting sqref="M17">
    <cfRule type="cellIs" dxfId="259" priority="11" operator="between">
      <formula>0.75</formula>
      <formula>1</formula>
    </cfRule>
    <cfRule type="cellIs" dxfId="258" priority="12" operator="between">
      <formula>0.5</formula>
      <formula>0.7499</formula>
    </cfRule>
    <cfRule type="cellIs" dxfId="257" priority="13" operator="between">
      <formula>0.251</formula>
      <formula>0.4999</formula>
    </cfRule>
    <cfRule type="cellIs" dxfId="256" priority="14" operator="between">
      <formula>0</formula>
      <formula>0.25</formula>
    </cfRule>
  </conditionalFormatting>
  <conditionalFormatting sqref="Q12">
    <cfRule type="cellIs" dxfId="255" priority="8" operator="equal">
      <formula>"ALTO"</formula>
    </cfRule>
    <cfRule type="cellIs" dxfId="254" priority="9" operator="equal">
      <formula>"MEDIO"</formula>
    </cfRule>
    <cfRule type="cellIs" dxfId="253" priority="10" operator="equal">
      <formula>"BAJO"</formula>
    </cfRule>
  </conditionalFormatting>
  <conditionalFormatting sqref="O12:P12">
    <cfRule type="cellIs" dxfId="252" priority="5" operator="equal">
      <formula>3</formula>
    </cfRule>
    <cfRule type="cellIs" dxfId="251" priority="6" operator="equal">
      <formula>2</formula>
    </cfRule>
    <cfRule type="cellIs" dxfId="250" priority="7" operator="equal">
      <formula>1</formula>
    </cfRule>
  </conditionalFormatting>
  <conditionalFormatting sqref="L12">
    <cfRule type="cellIs" dxfId="249" priority="1" operator="between">
      <formula>0.75</formula>
      <formula>1</formula>
    </cfRule>
    <cfRule type="cellIs" dxfId="248" priority="2" operator="between">
      <formula>0.5</formula>
      <formula>0.7499</formula>
    </cfRule>
    <cfRule type="cellIs" dxfId="247" priority="3" operator="between">
      <formula>0.25</formula>
      <formula>0.4999</formula>
    </cfRule>
    <cfRule type="cellIs" dxfId="246" priority="4" operator="between">
      <formula>0.01</formula>
      <formula>0.2499</formula>
    </cfRule>
  </conditionalFormatting>
  <dataValidations count="15">
    <dataValidation type="custom" showInputMessage="1" showErrorMessage="1" error="NO ESCRIBA NADA EN ESTA COLUMNA" sqref="Q11:Q16">
      <formula1>IF($O11*$P11&lt;=0,"",(IF($O11*$P11=9,"ALTO",IF($O11*$P11=6,"ALTO",IF($O11*$P11=4,"MEDIO",IF($O11*$P11=3,"MEDIO",IF($O11*$P11=2,"BAJO",IF($O11*$P11=1,"BAJO",0))))))))</formula1>
    </dataValidation>
    <dataValidation allowBlank="1" showInputMessage="1" showErrorMessage="1" promptTitle="% Avance de Tarea" prompt="Indicar en que porcentaje se ha ejecutado la tarea descrita." sqref="L11:L16"/>
    <dataValidation allowBlank="1" showInputMessage="1" showErrorMessage="1" promptTitle="% Avance Real" prompt="El porcentaje del Avance Real de la tarea sera calculado en función al peso por el avance de la tarea divido entre 100" sqref="M11:M16"/>
    <dataValidation type="whole" allowBlank="1" showInputMessage="1" showErrorMessage="1" promptTitle="PESO" prompt="La distribucción del peso debe ser en base a una escala de 100. La sumatoria no debera exceder de 100" sqref="K11:K16">
      <formula1>1</formula1>
      <formula2>100</formula2>
    </dataValidation>
    <dataValidation allowBlank="1" showInputMessage="1" showErrorMessage="1" promptTitle="Riesgo" sqref="N11:N16"/>
    <dataValidation allowBlank="1" showInputMessage="1" showErrorMessage="1" promptTitle="Meta" prompt="Identificar cual el objetivo que quiero lograr al realizar una actividad o tarea determinada. _x000a_" sqref="J11:J16"/>
    <dataValidation type="whole" allowBlank="1" showInputMessage="1" showErrorMessage="1" error="Escala 1 al 3" promptTitle="Impacto" prompt="Es la consecuencia que puede generar la ejecucion de las actividades planteadas. Estas pueden ser baja (1), media (2) o alta (3)." sqref="P11:P16">
      <formula1>1</formula1>
      <formula2>3</formula2>
    </dataValidation>
    <dataValidation type="whole" allowBlank="1" showInputMessage="1" showErrorMessage="1" error="Escala 1 al 3" promptTitle="Probabilidad" prompt="Es la medida de incertidumbre asociada a la ejecucion de una tarea o actividad determinada.  Donde 1 es dificultad baja, 2 media y 3 alta" sqref="O11:O16">
      <formula1>1</formula1>
      <formula2>3</formula2>
    </dataValidation>
    <dataValidation allowBlank="1" showInputMessage="1" showErrorMessage="1" promptTitle="Mitigación" prompt="Es el esfuerzo por reducir los riesgos inherentes a la ejecución de las actividades planificadas." sqref="R11:R16"/>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 A13:A16">
      <formula1>EJES_ESTRATEGICOS</formula1>
    </dataValidation>
    <dataValidation type="list" allowBlank="1" showErrorMessage="1" sqref="B11 B13:B16">
      <formula1>OBJETIVO_S__GENERAL_ES</formula1>
    </dataValidation>
    <dataValidation allowBlank="1" showInputMessage="1" showErrorMessage="1" promptTitle="Fecha de Alcance o Logro" prompt="Es la fecha  de logro o ejecución de la actividad" sqref="I11:I16"/>
    <dataValidation allowBlank="1" showInputMessage="1" showErrorMessage="1" promptTitle="Seleccionar" prompt="Elegir de la lista desplegable" sqref="A10:D10"/>
    <dataValidation type="decimal" operator="equal" allowBlank="1" showInputMessage="1" showErrorMessage="1" sqref="M17">
      <formula1>100</formula1>
    </dataValidation>
    <dataValidation type="custom" operator="equal" allowBlank="1" showInputMessage="1" showErrorMessage="1" sqref="K17">
      <formula1>AND($K$11:$K$16&gt;=100)</formula1>
    </dataValidation>
  </dataValidations>
  <pageMargins left="0.35" right="0.33" top="0.75" bottom="0.75" header="0.3" footer="0.3"/>
  <pageSetup paperSize="5" scale="3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'C:\Users\mmartinez\Downloads\[POA 2017 - Vicerrectoria Academica (2).xlsx]PDI - Actualizado'!#REF!</xm:f>
          </x14:formula1>
          <xm:sqref>D12</xm:sqref>
        </x14:dataValidation>
        <x14:dataValidation type="list" allowBlank="1" showErrorMessage="1" promptTitle="Ejes Estrategicos" prompt="1. So">
          <x14:formula1>
            <xm:f>'C:\Users\mmartinez\Downloads\[POA 2017 - Vicerrectoria Academica (2).xlsx]PDI - Actualizado'!#REF!</xm:f>
          </x14:formula1>
          <xm:sqref>C11:C16</xm:sqref>
        </x14:dataValidation>
        <x14:dataValidation type="list" allowBlank="1" showInputMessage="1" showErrorMessage="1">
          <x14:formula1>
            <xm:f>'C:\Users\mmartinez\Downloads\[POA 2017 - Vicerrectoria Academica (2).xlsx]PDI - Actualizado'!#REF!</xm:f>
          </x14:formula1>
          <xm:sqref>D11 D13:D16</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A20" workbookViewId="0">
      <selection activeCell="Q12" sqref="Q12:Q14"/>
    </sheetView>
  </sheetViews>
  <sheetFormatPr baseColWidth="10" defaultColWidth="10.85546875" defaultRowHeight="15" x14ac:dyDescent="0.25"/>
  <cols>
    <col min="1" max="1" width="28.42578125" style="133" customWidth="1"/>
    <col min="2" max="5" width="25.7109375" style="133" customWidth="1"/>
    <col min="6" max="8" width="30.42578125" style="133" customWidth="1"/>
    <col min="9" max="9" width="16.28515625" style="133" bestFit="1" customWidth="1"/>
    <col min="10" max="10" width="19.42578125" style="133" customWidth="1"/>
    <col min="11" max="11" width="8.42578125" style="149" customWidth="1"/>
    <col min="12" max="13" width="10.85546875" style="149"/>
    <col min="14" max="14" width="29" style="133" customWidth="1"/>
    <col min="15" max="15" width="13.7109375" style="149" customWidth="1"/>
    <col min="16" max="16" width="9.85546875" style="149" customWidth="1"/>
    <col min="17" max="17" width="10.85546875" style="149"/>
    <col min="18" max="18" width="29.28515625" style="133" customWidth="1"/>
    <col min="19" max="19" width="41.42578125" style="133" customWidth="1"/>
    <col min="20" max="16384" width="10.85546875" style="133"/>
  </cols>
  <sheetData>
    <row r="1" spans="1:19" x14ac:dyDescent="0.25">
      <c r="A1" s="130"/>
      <c r="B1" s="130"/>
      <c r="C1" s="130"/>
      <c r="D1" s="131"/>
      <c r="E1" s="131"/>
      <c r="F1" s="131"/>
      <c r="G1" s="131"/>
      <c r="H1" s="131"/>
      <c r="I1" s="131"/>
      <c r="J1" s="131"/>
      <c r="K1" s="132"/>
      <c r="L1" s="132"/>
      <c r="M1" s="132"/>
      <c r="N1" s="131"/>
      <c r="O1" s="132"/>
      <c r="P1" s="132"/>
      <c r="Q1" s="132"/>
      <c r="R1" s="131"/>
      <c r="S1" s="131"/>
    </row>
    <row r="2" spans="1:19" s="11" customFormat="1" ht="51" x14ac:dyDescent="0.25">
      <c r="A2" s="22"/>
      <c r="B2" s="22"/>
      <c r="C2" s="309" t="s">
        <v>21</v>
      </c>
      <c r="D2" s="309"/>
      <c r="E2" s="309"/>
      <c r="F2" s="309"/>
      <c r="G2" s="309"/>
      <c r="H2" s="309"/>
      <c r="I2" s="309"/>
      <c r="J2" s="309"/>
      <c r="K2" s="309"/>
      <c r="L2" s="309"/>
      <c r="M2" s="309"/>
      <c r="N2" s="309"/>
      <c r="O2" s="309"/>
      <c r="P2" s="309"/>
      <c r="Q2" s="309"/>
      <c r="R2" s="309"/>
      <c r="S2" s="309"/>
    </row>
    <row r="3" spans="1:19" s="11" customFormat="1" ht="51" x14ac:dyDescent="0.25">
      <c r="A3" s="22"/>
      <c r="B3" s="22"/>
      <c r="C3" s="13"/>
      <c r="D3" s="13"/>
      <c r="E3" s="13"/>
      <c r="F3" s="13"/>
      <c r="G3" s="13"/>
      <c r="H3" s="13"/>
      <c r="I3" s="13"/>
      <c r="J3" s="13"/>
      <c r="K3" s="13"/>
      <c r="L3" s="13"/>
      <c r="M3" s="13"/>
      <c r="N3" s="13"/>
      <c r="O3" s="13"/>
      <c r="P3" s="13"/>
      <c r="Q3" s="13"/>
      <c r="R3" s="13"/>
      <c r="S3" s="13"/>
    </row>
    <row r="4" spans="1:19" s="11" customFormat="1" ht="57.75" x14ac:dyDescent="0.25">
      <c r="A4" s="310" t="s">
        <v>101</v>
      </c>
      <c r="B4" s="310"/>
      <c r="C4" s="310"/>
      <c r="D4" s="310"/>
      <c r="E4" s="310"/>
      <c r="F4" s="310"/>
      <c r="G4" s="310"/>
      <c r="H4" s="310"/>
      <c r="I4" s="310"/>
      <c r="J4" s="310"/>
      <c r="K4" s="310"/>
      <c r="L4" s="310"/>
      <c r="M4" s="310"/>
      <c r="N4" s="310"/>
      <c r="O4" s="310"/>
      <c r="P4" s="310"/>
      <c r="Q4" s="310"/>
      <c r="R4" s="310"/>
      <c r="S4" s="310"/>
    </row>
    <row r="5" spans="1:19" s="11" customFormat="1" ht="39" x14ac:dyDescent="0.25">
      <c r="A5" s="12"/>
      <c r="B5" s="12"/>
      <c r="C5" s="12"/>
      <c r="D5" s="12"/>
      <c r="E5" s="12"/>
      <c r="F5" s="12"/>
      <c r="G5" s="12"/>
      <c r="H5" s="12"/>
      <c r="I5" s="12"/>
      <c r="J5" s="12"/>
      <c r="K5" s="12"/>
      <c r="L5" s="12"/>
      <c r="M5" s="12"/>
      <c r="N5" s="12"/>
      <c r="O5" s="12"/>
      <c r="P5" s="12"/>
      <c r="Q5" s="12"/>
      <c r="R5" s="12"/>
      <c r="S5" s="12"/>
    </row>
    <row r="6" spans="1:19" s="11" customFormat="1" ht="39"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33.75"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33.75" x14ac:dyDescent="0.25">
      <c r="A9" s="68"/>
      <c r="B9" s="68"/>
      <c r="C9" s="68"/>
      <c r="D9" s="68"/>
      <c r="E9" s="68"/>
      <c r="F9" s="68"/>
      <c r="G9" s="68"/>
      <c r="H9" s="68"/>
      <c r="I9" s="68"/>
      <c r="J9" s="68"/>
      <c r="K9" s="68"/>
      <c r="L9" s="68"/>
      <c r="M9" s="68"/>
      <c r="N9" s="67"/>
      <c r="O9" s="67"/>
      <c r="P9" s="67"/>
      <c r="Q9" s="67"/>
      <c r="R9" s="67"/>
      <c r="S9" s="67"/>
    </row>
    <row r="10" spans="1:19" s="134" customFormat="1" ht="47.25" x14ac:dyDescent="0.25">
      <c r="A10" s="76" t="s">
        <v>99</v>
      </c>
      <c r="B10" s="76" t="s">
        <v>14</v>
      </c>
      <c r="C10" s="76" t="s">
        <v>15</v>
      </c>
      <c r="D10" s="76" t="s">
        <v>100</v>
      </c>
      <c r="E10" s="76"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139" customFormat="1" ht="60" x14ac:dyDescent="0.25">
      <c r="A11" s="135" t="s">
        <v>115</v>
      </c>
      <c r="B11" s="135" t="s">
        <v>23</v>
      </c>
      <c r="C11" s="135" t="s">
        <v>34</v>
      </c>
      <c r="D11" s="135" t="s">
        <v>60</v>
      </c>
      <c r="E11" s="136" t="s">
        <v>439</v>
      </c>
      <c r="F11" s="135" t="s">
        <v>440</v>
      </c>
      <c r="G11" s="135" t="s">
        <v>441</v>
      </c>
      <c r="H11" s="135" t="s">
        <v>442</v>
      </c>
      <c r="I11" s="135" t="s">
        <v>443</v>
      </c>
      <c r="J11" s="135" t="s">
        <v>444</v>
      </c>
      <c r="K11" s="137">
        <v>10</v>
      </c>
      <c r="L11" s="3">
        <v>0</v>
      </c>
      <c r="M11" s="5">
        <f t="shared" ref="M11:M23" si="0">(K11*(L11/100))</f>
        <v>0</v>
      </c>
      <c r="N11" s="138" t="s">
        <v>234</v>
      </c>
      <c r="O11" s="137">
        <v>2</v>
      </c>
      <c r="P11" s="137">
        <v>3</v>
      </c>
      <c r="Q11" s="37" t="str">
        <f t="shared" ref="Q11:Q23" si="1">IF($O11*$P11&lt;=0,"",(IF($O11*$P11=9,"ALTO",IF($O11*$P11=6,"ALTO",IF($O11*$P11=4,"MEDIO",IF($O11*$P11=3,"MEDIO",IF($O11*$P11=2,"BAJO",IF($O11*$P11=1,"BAJO",0))))))))</f>
        <v>ALTO</v>
      </c>
      <c r="R11" s="135" t="s">
        <v>235</v>
      </c>
      <c r="S11" s="135"/>
    </row>
    <row r="12" spans="1:19" s="139" customFormat="1" ht="105" x14ac:dyDescent="0.25">
      <c r="A12" s="135" t="s">
        <v>115</v>
      </c>
      <c r="B12" s="135" t="s">
        <v>26</v>
      </c>
      <c r="C12" s="135" t="s">
        <v>35</v>
      </c>
      <c r="D12" s="135" t="s">
        <v>69</v>
      </c>
      <c r="E12" s="136" t="s">
        <v>439</v>
      </c>
      <c r="F12" s="135" t="s">
        <v>445</v>
      </c>
      <c r="G12" s="135" t="s">
        <v>446</v>
      </c>
      <c r="H12" s="135" t="s">
        <v>447</v>
      </c>
      <c r="I12" s="135" t="s">
        <v>353</v>
      </c>
      <c r="J12" s="135" t="s">
        <v>448</v>
      </c>
      <c r="K12" s="137">
        <v>5</v>
      </c>
      <c r="L12" s="3">
        <v>1</v>
      </c>
      <c r="M12" s="5">
        <f t="shared" si="0"/>
        <v>0.05</v>
      </c>
      <c r="N12" s="138" t="s">
        <v>449</v>
      </c>
      <c r="O12" s="137">
        <v>1</v>
      </c>
      <c r="P12" s="137">
        <v>2</v>
      </c>
      <c r="Q12" s="37" t="str">
        <f t="shared" si="1"/>
        <v>BAJO</v>
      </c>
      <c r="R12" s="135" t="s">
        <v>450</v>
      </c>
      <c r="S12" s="135"/>
    </row>
    <row r="13" spans="1:19" s="139" customFormat="1" ht="105" x14ac:dyDescent="0.25">
      <c r="A13" s="135" t="s">
        <v>91</v>
      </c>
      <c r="B13" s="135" t="s">
        <v>26</v>
      </c>
      <c r="C13" s="135" t="s">
        <v>35</v>
      </c>
      <c r="D13" s="135" t="s">
        <v>82</v>
      </c>
      <c r="E13" s="136" t="s">
        <v>439</v>
      </c>
      <c r="F13" s="135" t="s">
        <v>451</v>
      </c>
      <c r="G13" s="135" t="s">
        <v>452</v>
      </c>
      <c r="H13" s="135" t="s">
        <v>453</v>
      </c>
      <c r="I13" s="135" t="s">
        <v>443</v>
      </c>
      <c r="J13" s="135" t="s">
        <v>454</v>
      </c>
      <c r="K13" s="137">
        <v>5</v>
      </c>
      <c r="L13" s="3">
        <v>0</v>
      </c>
      <c r="M13" s="5">
        <f t="shared" si="0"/>
        <v>0</v>
      </c>
      <c r="N13" s="138" t="s">
        <v>449</v>
      </c>
      <c r="O13" s="137">
        <v>2</v>
      </c>
      <c r="P13" s="137">
        <v>3</v>
      </c>
      <c r="Q13" s="37" t="str">
        <f t="shared" si="1"/>
        <v>ALTO</v>
      </c>
      <c r="R13" s="135" t="s">
        <v>455</v>
      </c>
      <c r="S13" s="135"/>
    </row>
    <row r="14" spans="1:19" s="139" customFormat="1" ht="45" x14ac:dyDescent="0.25">
      <c r="A14" s="135" t="s">
        <v>115</v>
      </c>
      <c r="B14" s="135" t="s">
        <v>23</v>
      </c>
      <c r="C14" s="135" t="s">
        <v>35</v>
      </c>
      <c r="D14" s="135" t="s">
        <v>61</v>
      </c>
      <c r="E14" s="136" t="s">
        <v>439</v>
      </c>
      <c r="F14" s="135" t="s">
        <v>456</v>
      </c>
      <c r="G14" s="135" t="s">
        <v>457</v>
      </c>
      <c r="H14" s="135" t="s">
        <v>458</v>
      </c>
      <c r="I14" s="135" t="s">
        <v>414</v>
      </c>
      <c r="J14" s="135" t="s">
        <v>459</v>
      </c>
      <c r="K14" s="137">
        <v>10</v>
      </c>
      <c r="L14" s="3">
        <v>1</v>
      </c>
      <c r="M14" s="5">
        <f t="shared" si="0"/>
        <v>0.1</v>
      </c>
      <c r="N14" s="138" t="s">
        <v>449</v>
      </c>
      <c r="O14" s="137">
        <v>1</v>
      </c>
      <c r="P14" s="137">
        <v>2</v>
      </c>
      <c r="Q14" s="37" t="str">
        <f t="shared" si="1"/>
        <v>BAJO</v>
      </c>
      <c r="R14" s="135" t="s">
        <v>455</v>
      </c>
      <c r="S14" s="135" t="s">
        <v>460</v>
      </c>
    </row>
    <row r="15" spans="1:19" s="139" customFormat="1" ht="45" x14ac:dyDescent="0.25">
      <c r="A15" s="135" t="s">
        <v>115</v>
      </c>
      <c r="B15" s="135" t="s">
        <v>23</v>
      </c>
      <c r="C15" s="135" t="s">
        <v>35</v>
      </c>
      <c r="D15" s="135" t="s">
        <v>61</v>
      </c>
      <c r="E15" s="136" t="s">
        <v>439</v>
      </c>
      <c r="F15" s="135" t="s">
        <v>461</v>
      </c>
      <c r="G15" s="135" t="s">
        <v>462</v>
      </c>
      <c r="H15" s="135" t="s">
        <v>463</v>
      </c>
      <c r="I15" s="135" t="s">
        <v>414</v>
      </c>
      <c r="J15" s="135" t="s">
        <v>464</v>
      </c>
      <c r="K15" s="137">
        <v>10</v>
      </c>
      <c r="L15" s="3">
        <v>1</v>
      </c>
      <c r="M15" s="5">
        <f t="shared" si="0"/>
        <v>0.1</v>
      </c>
      <c r="N15" s="138" t="s">
        <v>416</v>
      </c>
      <c r="O15" s="137">
        <v>1</v>
      </c>
      <c r="P15" s="137">
        <v>3</v>
      </c>
      <c r="Q15" s="37" t="str">
        <f t="shared" si="1"/>
        <v>MEDIO</v>
      </c>
      <c r="R15" s="135" t="s">
        <v>417</v>
      </c>
      <c r="S15" s="135"/>
    </row>
    <row r="16" spans="1:19" s="139" customFormat="1" ht="60" x14ac:dyDescent="0.25">
      <c r="A16" s="135" t="s">
        <v>115</v>
      </c>
      <c r="B16" s="135" t="s">
        <v>23</v>
      </c>
      <c r="C16" s="135" t="s">
        <v>35</v>
      </c>
      <c r="D16" s="135" t="s">
        <v>62</v>
      </c>
      <c r="E16" s="136" t="s">
        <v>439</v>
      </c>
      <c r="F16" s="135" t="s">
        <v>465</v>
      </c>
      <c r="G16" s="135" t="s">
        <v>466</v>
      </c>
      <c r="H16" s="135" t="s">
        <v>467</v>
      </c>
      <c r="I16" s="140" t="s">
        <v>468</v>
      </c>
      <c r="J16" s="135" t="s">
        <v>459</v>
      </c>
      <c r="K16" s="137">
        <v>10</v>
      </c>
      <c r="L16" s="3"/>
      <c r="M16" s="5">
        <f t="shared" si="0"/>
        <v>0</v>
      </c>
      <c r="N16" s="138" t="s">
        <v>423</v>
      </c>
      <c r="O16" s="137">
        <v>2</v>
      </c>
      <c r="P16" s="137">
        <v>3</v>
      </c>
      <c r="Q16" s="37" t="str">
        <f t="shared" si="1"/>
        <v>ALTO</v>
      </c>
      <c r="R16" s="135" t="s">
        <v>469</v>
      </c>
      <c r="S16" s="135"/>
    </row>
    <row r="17" spans="1:19" s="139" customFormat="1" ht="75" x14ac:dyDescent="0.25">
      <c r="A17" s="135" t="s">
        <v>115</v>
      </c>
      <c r="B17" s="135" t="s">
        <v>23</v>
      </c>
      <c r="C17" s="135" t="s">
        <v>36</v>
      </c>
      <c r="D17" s="135" t="s">
        <v>63</v>
      </c>
      <c r="E17" s="136" t="s">
        <v>439</v>
      </c>
      <c r="F17" s="135" t="s">
        <v>372</v>
      </c>
      <c r="G17" s="135" t="s">
        <v>470</v>
      </c>
      <c r="H17" s="135" t="s">
        <v>471</v>
      </c>
      <c r="I17" s="135" t="s">
        <v>472</v>
      </c>
      <c r="J17" s="135" t="s">
        <v>473</v>
      </c>
      <c r="K17" s="137">
        <v>5</v>
      </c>
      <c r="L17" s="3">
        <v>1</v>
      </c>
      <c r="M17" s="5">
        <f t="shared" si="0"/>
        <v>0.05</v>
      </c>
      <c r="N17" s="138" t="s">
        <v>377</v>
      </c>
      <c r="O17" s="137">
        <v>2</v>
      </c>
      <c r="P17" s="137">
        <v>3</v>
      </c>
      <c r="Q17" s="37" t="str">
        <f t="shared" si="1"/>
        <v>ALTO</v>
      </c>
      <c r="R17" s="135" t="s">
        <v>256</v>
      </c>
      <c r="S17" s="135"/>
    </row>
    <row r="18" spans="1:19" s="139" customFormat="1" ht="105" x14ac:dyDescent="0.25">
      <c r="A18" s="135" t="s">
        <v>91</v>
      </c>
      <c r="B18" s="135" t="s">
        <v>26</v>
      </c>
      <c r="C18" s="135" t="s">
        <v>44</v>
      </c>
      <c r="D18" s="135" t="s">
        <v>78</v>
      </c>
      <c r="E18" s="136" t="s">
        <v>439</v>
      </c>
      <c r="F18" s="135" t="s">
        <v>474</v>
      </c>
      <c r="G18" s="135" t="s">
        <v>475</v>
      </c>
      <c r="H18" s="135" t="s">
        <v>476</v>
      </c>
      <c r="I18" s="135" t="s">
        <v>346</v>
      </c>
      <c r="J18" s="135" t="s">
        <v>477</v>
      </c>
      <c r="K18" s="137">
        <v>5</v>
      </c>
      <c r="L18" s="3">
        <v>0.5</v>
      </c>
      <c r="M18" s="5">
        <f t="shared" si="0"/>
        <v>2.5000000000000001E-2</v>
      </c>
      <c r="N18" s="138" t="s">
        <v>262</v>
      </c>
      <c r="O18" s="137">
        <v>2</v>
      </c>
      <c r="P18" s="137">
        <v>3</v>
      </c>
      <c r="Q18" s="37" t="str">
        <f t="shared" si="1"/>
        <v>ALTO</v>
      </c>
      <c r="R18" s="135" t="s">
        <v>435</v>
      </c>
      <c r="S18" s="135"/>
    </row>
    <row r="19" spans="1:19" s="139" customFormat="1" ht="30" hidden="1" x14ac:dyDescent="0.25">
      <c r="A19" s="135" t="s">
        <v>91</v>
      </c>
      <c r="B19" s="135"/>
      <c r="C19" s="135"/>
      <c r="D19" s="135"/>
      <c r="E19" s="136"/>
      <c r="F19" s="135"/>
      <c r="G19" s="141"/>
      <c r="H19" s="135"/>
      <c r="I19" s="135"/>
      <c r="J19" s="135"/>
      <c r="K19" s="137">
        <v>5</v>
      </c>
      <c r="L19" s="3"/>
      <c r="M19" s="5">
        <f t="shared" si="0"/>
        <v>0</v>
      </c>
      <c r="N19" s="138"/>
      <c r="O19" s="137">
        <v>3</v>
      </c>
      <c r="P19" s="137">
        <v>3</v>
      </c>
      <c r="Q19" s="37" t="str">
        <f t="shared" si="1"/>
        <v>ALTO</v>
      </c>
      <c r="R19" s="135"/>
      <c r="S19" s="135"/>
    </row>
    <row r="20" spans="1:19" s="139" customFormat="1" ht="105" x14ac:dyDescent="0.25">
      <c r="A20" s="135" t="s">
        <v>91</v>
      </c>
      <c r="B20" s="135" t="s">
        <v>26</v>
      </c>
      <c r="C20" s="135" t="s">
        <v>47</v>
      </c>
      <c r="D20" s="135" t="s">
        <v>84</v>
      </c>
      <c r="E20" s="136" t="s">
        <v>439</v>
      </c>
      <c r="F20" s="135" t="s">
        <v>478</v>
      </c>
      <c r="G20" s="141" t="s">
        <v>479</v>
      </c>
      <c r="H20" s="141" t="s">
        <v>480</v>
      </c>
      <c r="I20" s="135" t="s">
        <v>481</v>
      </c>
      <c r="J20" s="135" t="s">
        <v>482</v>
      </c>
      <c r="K20" s="137">
        <v>10</v>
      </c>
      <c r="L20" s="3">
        <v>0.66</v>
      </c>
      <c r="M20" s="5">
        <f t="shared" si="0"/>
        <v>6.6000000000000003E-2</v>
      </c>
      <c r="N20" s="138" t="s">
        <v>483</v>
      </c>
      <c r="O20" s="137">
        <v>2</v>
      </c>
      <c r="P20" s="137">
        <v>3</v>
      </c>
      <c r="Q20" s="37" t="str">
        <f t="shared" si="1"/>
        <v>ALTO</v>
      </c>
      <c r="R20" s="135" t="s">
        <v>484</v>
      </c>
      <c r="S20" s="135" t="s">
        <v>485</v>
      </c>
    </row>
    <row r="21" spans="1:19" s="139" customFormat="1" ht="45" x14ac:dyDescent="0.25">
      <c r="A21" s="135" t="s">
        <v>264</v>
      </c>
      <c r="B21" s="135" t="s">
        <v>28</v>
      </c>
      <c r="C21" s="135" t="s">
        <v>50</v>
      </c>
      <c r="D21" s="135" t="s">
        <v>87</v>
      </c>
      <c r="E21" s="136" t="s">
        <v>439</v>
      </c>
      <c r="F21" s="141" t="s">
        <v>486</v>
      </c>
      <c r="G21" s="135" t="s">
        <v>292</v>
      </c>
      <c r="H21" s="135" t="s">
        <v>487</v>
      </c>
      <c r="I21" s="135" t="s">
        <v>294</v>
      </c>
      <c r="J21" s="142" t="s">
        <v>488</v>
      </c>
      <c r="K21" s="137">
        <v>5</v>
      </c>
      <c r="L21" s="3">
        <f>77*0.8%</f>
        <v>0.61599999999999999</v>
      </c>
      <c r="M21" s="5">
        <f t="shared" si="0"/>
        <v>3.0799999999999998E-2</v>
      </c>
      <c r="N21" s="138" t="s">
        <v>296</v>
      </c>
      <c r="O21" s="137">
        <v>1</v>
      </c>
      <c r="P21" s="137">
        <v>2</v>
      </c>
      <c r="Q21" s="37" t="str">
        <f t="shared" si="1"/>
        <v>BAJO</v>
      </c>
      <c r="R21" s="135" t="s">
        <v>429</v>
      </c>
      <c r="S21" s="135" t="s">
        <v>489</v>
      </c>
    </row>
    <row r="22" spans="1:19" s="139" customFormat="1" ht="60" x14ac:dyDescent="0.25">
      <c r="A22" s="135" t="s">
        <v>264</v>
      </c>
      <c r="B22" s="135" t="s">
        <v>28</v>
      </c>
      <c r="C22" s="135" t="s">
        <v>51</v>
      </c>
      <c r="D22" s="135" t="s">
        <v>88</v>
      </c>
      <c r="E22" s="136" t="s">
        <v>439</v>
      </c>
      <c r="F22" s="143" t="s">
        <v>490</v>
      </c>
      <c r="G22" s="135" t="s">
        <v>298</v>
      </c>
      <c r="H22" s="135" t="s">
        <v>437</v>
      </c>
      <c r="I22" s="135" t="s">
        <v>294</v>
      </c>
      <c r="J22" s="142">
        <v>0.8</v>
      </c>
      <c r="K22" s="137">
        <v>10</v>
      </c>
      <c r="L22" s="3">
        <v>0.56999999999999995</v>
      </c>
      <c r="M22" s="5">
        <f t="shared" si="0"/>
        <v>5.6999999999999995E-2</v>
      </c>
      <c r="N22" s="138" t="s">
        <v>300</v>
      </c>
      <c r="O22" s="137">
        <v>1</v>
      </c>
      <c r="P22" s="137">
        <v>2</v>
      </c>
      <c r="Q22" s="37" t="str">
        <f t="shared" si="1"/>
        <v>BAJO</v>
      </c>
      <c r="R22" s="135" t="s">
        <v>491</v>
      </c>
      <c r="S22" s="135" t="s">
        <v>492</v>
      </c>
    </row>
    <row r="23" spans="1:19" s="139" customFormat="1" ht="60" x14ac:dyDescent="0.25">
      <c r="A23" s="135" t="s">
        <v>264</v>
      </c>
      <c r="B23" s="135" t="s">
        <v>28</v>
      </c>
      <c r="C23" s="135" t="s">
        <v>52</v>
      </c>
      <c r="D23" s="135" t="s">
        <v>103</v>
      </c>
      <c r="E23" s="136" t="s">
        <v>439</v>
      </c>
      <c r="F23" s="135" t="s">
        <v>301</v>
      </c>
      <c r="G23" s="135" t="s">
        <v>302</v>
      </c>
      <c r="H23" s="135" t="s">
        <v>493</v>
      </c>
      <c r="I23" s="135" t="s">
        <v>304</v>
      </c>
      <c r="J23" s="142">
        <v>1</v>
      </c>
      <c r="K23" s="137">
        <v>10</v>
      </c>
      <c r="L23" s="3">
        <v>0.5</v>
      </c>
      <c r="M23" s="5">
        <f t="shared" si="0"/>
        <v>0.05</v>
      </c>
      <c r="N23" s="138" t="s">
        <v>305</v>
      </c>
      <c r="O23" s="137">
        <v>2</v>
      </c>
      <c r="P23" s="137">
        <v>2</v>
      </c>
      <c r="Q23" s="37" t="str">
        <f t="shared" si="1"/>
        <v>MEDIO</v>
      </c>
      <c r="R23" s="135" t="s">
        <v>494</v>
      </c>
      <c r="S23" s="135" t="s">
        <v>495</v>
      </c>
    </row>
    <row r="24" spans="1:19" ht="35.1" customHeight="1" x14ac:dyDescent="0.25">
      <c r="A24" s="144"/>
      <c r="B24" s="144"/>
      <c r="C24" s="144"/>
      <c r="D24" s="144"/>
      <c r="E24" s="144"/>
      <c r="F24" s="144"/>
      <c r="G24" s="144"/>
      <c r="H24" s="144"/>
      <c r="I24" s="144"/>
      <c r="J24" s="144"/>
      <c r="K24" s="145">
        <f>SUM(K11:K23)</f>
        <v>100</v>
      </c>
      <c r="L24" s="146"/>
      <c r="M24" s="147">
        <f>SUM(M11:M23)</f>
        <v>0.52880000000000005</v>
      </c>
      <c r="N24" s="144"/>
      <c r="O24" s="148"/>
      <c r="P24" s="148"/>
      <c r="Q24" s="148"/>
      <c r="R24" s="144"/>
      <c r="S24" s="144"/>
    </row>
  </sheetData>
  <mergeCells count="6">
    <mergeCell ref="C2:S2"/>
    <mergeCell ref="A4:S4"/>
    <mergeCell ref="A7:Q7"/>
    <mergeCell ref="A8:D8"/>
    <mergeCell ref="F8:M8"/>
    <mergeCell ref="N8:S8"/>
  </mergeCells>
  <conditionalFormatting sqref="Q11:Q23">
    <cfRule type="cellIs" dxfId="245" priority="12" operator="equal">
      <formula>"ALTO"</formula>
    </cfRule>
    <cfRule type="cellIs" dxfId="244" priority="13" operator="equal">
      <formula>"MEDIO"</formula>
    </cfRule>
    <cfRule type="cellIs" dxfId="243" priority="14" operator="equal">
      <formula>"BAJO"</formula>
    </cfRule>
  </conditionalFormatting>
  <conditionalFormatting sqref="O11:P23">
    <cfRule type="cellIs" dxfId="242" priority="9" operator="equal">
      <formula>3</formula>
    </cfRule>
    <cfRule type="cellIs" dxfId="241" priority="10" operator="equal">
      <formula>2</formula>
    </cfRule>
    <cfRule type="cellIs" dxfId="240" priority="11" operator="equal">
      <formula>1</formula>
    </cfRule>
  </conditionalFormatting>
  <conditionalFormatting sqref="L11:L23">
    <cfRule type="cellIs" dxfId="239" priority="5" operator="between">
      <formula>0.75</formula>
      <formula>1</formula>
    </cfRule>
    <cfRule type="cellIs" dxfId="238" priority="6" operator="between">
      <formula>0.5</formula>
      <formula>0.7499</formula>
    </cfRule>
    <cfRule type="cellIs" dxfId="237" priority="7" operator="between">
      <formula>0.25</formula>
      <formula>0.4999</formula>
    </cfRule>
    <cfRule type="cellIs" dxfId="236" priority="8" operator="between">
      <formula>0.01</formula>
      <formula>0.2499</formula>
    </cfRule>
  </conditionalFormatting>
  <conditionalFormatting sqref="M24">
    <cfRule type="cellIs" dxfId="235" priority="1" operator="between">
      <formula>0.75</formula>
      <formula>1</formula>
    </cfRule>
    <cfRule type="cellIs" dxfId="234" priority="2" operator="between">
      <formula>0.5</formula>
      <formula>0.7499</formula>
    </cfRule>
    <cfRule type="cellIs" dxfId="233" priority="3" operator="between">
      <formula>0.251</formula>
      <formula>0.4999</formula>
    </cfRule>
    <cfRule type="cellIs" dxfId="232" priority="4" operator="between">
      <formula>0</formula>
      <formula>0.25</formula>
    </cfRule>
  </conditionalFormatting>
  <dataValidations count="15">
    <dataValidation type="custom" operator="equal" allowBlank="1" showInputMessage="1" showErrorMessage="1" sqref="K24">
      <formula1>AND($K$11:$K$23&gt;=100)</formula1>
    </dataValidation>
    <dataValidation allowBlank="1" showInputMessage="1" showErrorMessage="1" promptTitle="% Avance de Tarea" prompt="Indicar en que porcentaje se ha ejecutado la tarea descrita." sqref="L11:L23"/>
    <dataValidation allowBlank="1" showInputMessage="1" showErrorMessage="1" promptTitle="% Avance Real" prompt="El porcentaje del Avance Real de la tarea sera calculado en función al peso por el avance de la tarea divido entre 100" sqref="M11:M23"/>
    <dataValidation type="whole" allowBlank="1" showInputMessage="1" showErrorMessage="1" promptTitle="PESO" prompt="La distribucción del peso debe ser en base a una escala de 100. La sumatoria no debera exceder de 100" sqref="K11:K23">
      <formula1>1</formula1>
      <formula2>100</formula2>
    </dataValidation>
    <dataValidation allowBlank="1" showInputMessage="1" showErrorMessage="1" promptTitle="Riesgo" sqref="N11:N23"/>
    <dataValidation allowBlank="1" showInputMessage="1" showErrorMessage="1" promptTitle="Fecha de Alcance o Logro" prompt="Es la fecha  de logro o ejecución de la actividad" sqref="I11:I23"/>
    <dataValidation allowBlank="1" showInputMessage="1" showErrorMessage="1" promptTitle="Meta" prompt="Identificar cual el objetivo que quiero lograr al realizar una actividad o tarea determinada. _x000a_" sqref="J11:J23"/>
    <dataValidation allowBlank="1" showInputMessage="1" showErrorMessage="1" promptTitle="Seleccionar" prompt="Elegir de la lista desplegable" sqref="A10:D10"/>
    <dataValidation type="decimal" operator="equal" allowBlank="1" showInputMessage="1" showErrorMessage="1" sqref="M24">
      <formula1>100</formula1>
    </dataValidation>
    <dataValidation type="whole" allowBlank="1" showInputMessage="1" showErrorMessage="1" error="Escala 1 al 3" promptTitle="Impacto" prompt="Es la consecuencia que puede generar la ejecucion de las actividades planteadas. Estas pueden ser baja (1), media (2) o alta (3)." sqref="P11:P23">
      <formula1>1</formula1>
      <formula2>3</formula2>
    </dataValidation>
    <dataValidation type="whole" allowBlank="1" showInputMessage="1" showErrorMessage="1" error="Escala 1 al 3" promptTitle="Probabilidad" prompt="Es la medida de incertidumbre asociada a la ejecucion de una tarea o actividad determinada.  Donde 1 es dificultad baja, 2 media y 3 alta" sqref="O11:O23">
      <formula1>1</formula1>
      <formula2>3</formula2>
    </dataValidation>
    <dataValidation allowBlank="1" showInputMessage="1" showErrorMessage="1" promptTitle="Mitigación" prompt="Es el esfuerzo por reducir los riesgos inherentes a la ejecución de las actividades planificadas." sqref="R11:R23"/>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3">
      <formula1>EJES_ESTRATEGICOS</formula1>
    </dataValidation>
    <dataValidation type="list" allowBlank="1" showErrorMessage="1" sqref="B11:B14">
      <formula1>OBJETIVO_S__GENERAL_ES</formula1>
    </dataValidation>
    <dataValidation type="custom" showInputMessage="1" showErrorMessage="1" error="NO ESCRIBA NADA EN ESTA COLUMNA" sqref="Q11:Q23">
      <formula1>IF($O11*$P11&lt;=0,"",(IF($O11*$P11=9,"ALTO",IF($O11*$P11=6,"ALTO",IF($O11*$P11=4,"MEDIO",IF($O11*$P11=3,"MEDIO",IF($O11*$P11=2,"BAJO",IF($O11*$P11=1,"BAJO",0))))))))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ErrorMessage="1" promptTitle="Ejes Estrategicos" prompt="1. So">
          <x14:formula1>
            <xm:f>'D:\VICERRECTORIA PLANIFICACION ITLA\Planes Operativos ITLA\POA 2017\[POA 2017 - CE Redes v2.xlsx]PDI - Actualizado'!#REF!</xm:f>
          </x14:formula1>
          <xm:sqref>C11:C23</xm:sqref>
        </x14:dataValidation>
        <x14:dataValidation type="list" allowBlank="1" showInputMessage="1" showErrorMessage="1">
          <x14:formula1>
            <xm:f>'D:\VICERRECTORIA PLANIFICACION ITLA\Planes Operativos ITLA\POA 2017\[POA 2017 - CE Redes v2.xlsx]PDI - Actualizado'!#REF!</xm:f>
          </x14:formula1>
          <xm:sqref>D11:D23</xm:sqref>
        </x14:dataValidation>
        <x14:dataValidation type="list" allowBlank="1" showErrorMessage="1">
          <x14:formula1>
            <xm:f>'D:\VICERRECTORIA PLANIFICACION ITLA\Planes Operativos ITLA\POA 2017\[POA 2017 - CE Redes v2.xlsx]PDI - Actualizado'!#REF!</xm:f>
          </x14:formula1>
          <xm:sqref>B15:B23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topLeftCell="A18" zoomScale="55" zoomScaleNormal="55" zoomScaleSheetLayoutView="85" workbookViewId="0">
      <selection activeCell="K20" sqref="K20"/>
    </sheetView>
  </sheetViews>
  <sheetFormatPr baseColWidth="10" defaultColWidth="11.42578125" defaultRowHeight="15" x14ac:dyDescent="0.25"/>
  <cols>
    <col min="1" max="1" width="30.28515625" style="75" customWidth="1"/>
    <col min="2" max="4" width="25.7109375" style="75" customWidth="1"/>
    <col min="5" max="5" width="23.140625" style="75" customWidth="1"/>
    <col min="6" max="8" width="30.5703125" style="75" customWidth="1"/>
    <col min="9" max="9" width="23.42578125" style="75" customWidth="1"/>
    <col min="10" max="10" width="33.7109375" style="75" customWidth="1"/>
    <col min="11" max="11" width="15.5703125" style="89" customWidth="1"/>
    <col min="12" max="13" width="11.42578125" style="89"/>
    <col min="14" max="14" width="29" style="75" customWidth="1"/>
    <col min="15" max="15" width="13.7109375" style="89" customWidth="1"/>
    <col min="16" max="16" width="9.85546875" style="89" customWidth="1"/>
    <col min="17" max="17" width="11.42578125" style="89"/>
    <col min="18" max="18" width="29.28515625" style="75" customWidth="1"/>
    <col min="19" max="19" width="41.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135" customHeight="1" x14ac:dyDescent="0.25">
      <c r="A11" s="118" t="s">
        <v>91</v>
      </c>
      <c r="B11" s="118" t="s">
        <v>26</v>
      </c>
      <c r="C11" s="118" t="s">
        <v>45</v>
      </c>
      <c r="D11" s="118" t="s">
        <v>81</v>
      </c>
      <c r="E11" s="119" t="s">
        <v>349</v>
      </c>
      <c r="F11" s="83" t="s">
        <v>350</v>
      </c>
      <c r="G11" s="120" t="s">
        <v>351</v>
      </c>
      <c r="H11" s="83" t="s">
        <v>352</v>
      </c>
      <c r="I11" s="83" t="s">
        <v>353</v>
      </c>
      <c r="J11" s="83" t="s">
        <v>354</v>
      </c>
      <c r="K11" s="83">
        <v>5</v>
      </c>
      <c r="L11" s="3">
        <v>1</v>
      </c>
      <c r="M11" s="5">
        <f t="shared" ref="M11:M24" si="0">(K11*(L11/100))</f>
        <v>0.05</v>
      </c>
      <c r="N11" s="121" t="s">
        <v>355</v>
      </c>
      <c r="O11" s="83">
        <v>1</v>
      </c>
      <c r="P11" s="83">
        <v>1</v>
      </c>
      <c r="Q11" s="37" t="str">
        <f t="shared" ref="Q11:Q24" si="1">IF($O11*$P11&lt;=0,"",(IF($O11*$P11=9,"ALTO",IF($O11*$P11=6,"ALTO",IF($O11*$P11=4,"MEDIO",IF($O11*$P11=3,"MEDIO",IF($O11*$P11=2,"BAJO",IF($O11*$P11=1,"BAJO",0))))))))</f>
        <v>BAJO</v>
      </c>
      <c r="R11" s="83" t="s">
        <v>356</v>
      </c>
      <c r="S11" s="83"/>
    </row>
    <row r="12" spans="1:19" s="128" customFormat="1" ht="176.25" customHeight="1" x14ac:dyDescent="0.25">
      <c r="A12" s="122" t="s">
        <v>91</v>
      </c>
      <c r="B12" s="122" t="s">
        <v>26</v>
      </c>
      <c r="C12" s="122" t="s">
        <v>45</v>
      </c>
      <c r="D12" s="122" t="s">
        <v>81</v>
      </c>
      <c r="E12" s="123" t="s">
        <v>349</v>
      </c>
      <c r="F12" s="124" t="s">
        <v>357</v>
      </c>
      <c r="G12" s="124" t="s">
        <v>358</v>
      </c>
      <c r="H12" s="124" t="s">
        <v>359</v>
      </c>
      <c r="I12" s="124" t="s">
        <v>360</v>
      </c>
      <c r="J12" s="124" t="s">
        <v>361</v>
      </c>
      <c r="K12" s="124">
        <v>5</v>
      </c>
      <c r="L12" s="3"/>
      <c r="M12" s="125">
        <f t="shared" si="0"/>
        <v>0</v>
      </c>
      <c r="N12" s="126" t="s">
        <v>362</v>
      </c>
      <c r="O12" s="124">
        <v>1</v>
      </c>
      <c r="P12" s="124">
        <v>2</v>
      </c>
      <c r="Q12" s="127" t="str">
        <f t="shared" si="1"/>
        <v>BAJO</v>
      </c>
      <c r="R12" s="124" t="s">
        <v>363</v>
      </c>
      <c r="S12" s="124" t="s">
        <v>364</v>
      </c>
    </row>
    <row r="13" spans="1:19" s="128" customFormat="1" ht="156.75" customHeight="1" x14ac:dyDescent="0.25">
      <c r="A13" s="122" t="s">
        <v>91</v>
      </c>
      <c r="B13" s="122" t="s">
        <v>26</v>
      </c>
      <c r="C13" s="122" t="s">
        <v>46</v>
      </c>
      <c r="D13" s="122" t="s">
        <v>365</v>
      </c>
      <c r="E13" s="123" t="s">
        <v>349</v>
      </c>
      <c r="F13" s="124" t="s">
        <v>366</v>
      </c>
      <c r="G13" s="124" t="s">
        <v>367</v>
      </c>
      <c r="H13" s="124" t="s">
        <v>368</v>
      </c>
      <c r="I13" s="124" t="s">
        <v>369</v>
      </c>
      <c r="J13" s="124" t="s">
        <v>370</v>
      </c>
      <c r="K13" s="124">
        <v>5</v>
      </c>
      <c r="L13" s="3"/>
      <c r="M13" s="125">
        <f t="shared" si="0"/>
        <v>0</v>
      </c>
      <c r="N13" s="126" t="s">
        <v>362</v>
      </c>
      <c r="O13" s="124">
        <v>1</v>
      </c>
      <c r="P13" s="124">
        <v>2</v>
      </c>
      <c r="Q13" s="127" t="str">
        <f t="shared" si="1"/>
        <v>BAJO</v>
      </c>
      <c r="R13" s="124" t="s">
        <v>363</v>
      </c>
      <c r="S13" s="124" t="s">
        <v>364</v>
      </c>
    </row>
    <row r="14" spans="1:19" s="85" customFormat="1" ht="75" x14ac:dyDescent="0.25">
      <c r="A14" s="79" t="s">
        <v>115</v>
      </c>
      <c r="B14" s="79" t="s">
        <v>23</v>
      </c>
      <c r="C14" s="79" t="s">
        <v>36</v>
      </c>
      <c r="D14" s="79" t="s">
        <v>63</v>
      </c>
      <c r="E14" s="80" t="s">
        <v>371</v>
      </c>
      <c r="F14" s="79" t="s">
        <v>372</v>
      </c>
      <c r="G14" s="83" t="s">
        <v>373</v>
      </c>
      <c r="H14" s="79" t="s">
        <v>374</v>
      </c>
      <c r="I14" s="83" t="s">
        <v>375</v>
      </c>
      <c r="J14" s="83" t="s">
        <v>376</v>
      </c>
      <c r="K14" s="83">
        <v>10</v>
      </c>
      <c r="L14" s="3">
        <v>1</v>
      </c>
      <c r="M14" s="5">
        <f t="shared" si="0"/>
        <v>0.1</v>
      </c>
      <c r="N14" s="84" t="s">
        <v>377</v>
      </c>
      <c r="O14" s="83">
        <v>2</v>
      </c>
      <c r="P14" s="83">
        <v>3</v>
      </c>
      <c r="Q14" s="37" t="str">
        <f t="shared" si="1"/>
        <v>ALTO</v>
      </c>
      <c r="R14" s="79" t="s">
        <v>256</v>
      </c>
      <c r="S14" s="79"/>
    </row>
    <row r="15" spans="1:19" s="85" customFormat="1" ht="105" x14ac:dyDescent="0.25">
      <c r="A15" s="118" t="s">
        <v>91</v>
      </c>
      <c r="B15" s="118" t="s">
        <v>26</v>
      </c>
      <c r="C15" s="118" t="s">
        <v>46</v>
      </c>
      <c r="D15" s="118" t="s">
        <v>365</v>
      </c>
      <c r="E15" s="119" t="s">
        <v>378</v>
      </c>
      <c r="F15" s="83" t="s">
        <v>379</v>
      </c>
      <c r="G15" s="83" t="s">
        <v>380</v>
      </c>
      <c r="H15" s="83" t="s">
        <v>381</v>
      </c>
      <c r="I15" s="83" t="s">
        <v>382</v>
      </c>
      <c r="J15" s="83" t="s">
        <v>383</v>
      </c>
      <c r="K15" s="83">
        <v>5</v>
      </c>
      <c r="L15" s="3">
        <v>0.33</v>
      </c>
      <c r="M15" s="5">
        <f t="shared" si="0"/>
        <v>1.6500000000000001E-2</v>
      </c>
      <c r="N15" s="121" t="s">
        <v>384</v>
      </c>
      <c r="O15" s="83">
        <v>1</v>
      </c>
      <c r="P15" s="83">
        <v>1</v>
      </c>
      <c r="Q15" s="37" t="str">
        <f t="shared" si="1"/>
        <v>BAJO</v>
      </c>
      <c r="R15" s="83" t="s">
        <v>385</v>
      </c>
      <c r="S15" s="83"/>
    </row>
    <row r="16" spans="1:19" s="128" customFormat="1" ht="105" x14ac:dyDescent="0.25">
      <c r="A16" s="122" t="s">
        <v>91</v>
      </c>
      <c r="B16" s="122" t="s">
        <v>26</v>
      </c>
      <c r="C16" s="122" t="s">
        <v>46</v>
      </c>
      <c r="D16" s="122" t="s">
        <v>365</v>
      </c>
      <c r="E16" s="123" t="s">
        <v>378</v>
      </c>
      <c r="F16" s="124" t="s">
        <v>386</v>
      </c>
      <c r="G16" s="124" t="s">
        <v>387</v>
      </c>
      <c r="H16" s="124" t="s">
        <v>388</v>
      </c>
      <c r="I16" s="124" t="s">
        <v>382</v>
      </c>
      <c r="J16" s="124" t="s">
        <v>389</v>
      </c>
      <c r="K16" s="124">
        <v>10</v>
      </c>
      <c r="L16" s="3"/>
      <c r="M16" s="125">
        <f t="shared" si="0"/>
        <v>0</v>
      </c>
      <c r="N16" s="126" t="s">
        <v>390</v>
      </c>
      <c r="O16" s="124">
        <v>3</v>
      </c>
      <c r="P16" s="124">
        <v>3</v>
      </c>
      <c r="Q16" s="127" t="str">
        <f t="shared" si="1"/>
        <v>ALTO</v>
      </c>
      <c r="R16" s="124" t="s">
        <v>385</v>
      </c>
      <c r="S16" s="124" t="s">
        <v>391</v>
      </c>
    </row>
    <row r="17" spans="1:22" s="85" customFormat="1" ht="60" x14ac:dyDescent="0.25">
      <c r="A17" s="118" t="s">
        <v>264</v>
      </c>
      <c r="B17" s="118" t="s">
        <v>27</v>
      </c>
      <c r="C17" s="118" t="s">
        <v>47</v>
      </c>
      <c r="D17" s="118" t="s">
        <v>84</v>
      </c>
      <c r="E17" s="119" t="s">
        <v>349</v>
      </c>
      <c r="F17" s="83" t="s">
        <v>392</v>
      </c>
      <c r="G17" s="83" t="s">
        <v>393</v>
      </c>
      <c r="H17" s="129" t="s">
        <v>394</v>
      </c>
      <c r="I17" s="83" t="s">
        <v>395</v>
      </c>
      <c r="J17" s="83" t="s">
        <v>396</v>
      </c>
      <c r="K17" s="83">
        <v>10</v>
      </c>
      <c r="L17" s="3">
        <v>0.5</v>
      </c>
      <c r="M17" s="5">
        <f t="shared" si="0"/>
        <v>0.05</v>
      </c>
      <c r="N17" s="121" t="s">
        <v>397</v>
      </c>
      <c r="O17" s="83">
        <v>3</v>
      </c>
      <c r="P17" s="83">
        <v>3</v>
      </c>
      <c r="Q17" s="37" t="str">
        <f t="shared" si="1"/>
        <v>ALTO</v>
      </c>
      <c r="R17" s="83" t="s">
        <v>398</v>
      </c>
      <c r="S17" s="83"/>
    </row>
    <row r="18" spans="1:22" s="85" customFormat="1" ht="60" x14ac:dyDescent="0.25">
      <c r="A18" s="118" t="s">
        <v>264</v>
      </c>
      <c r="B18" s="118" t="s">
        <v>27</v>
      </c>
      <c r="C18" s="118" t="s">
        <v>47</v>
      </c>
      <c r="D18" s="118" t="s">
        <v>84</v>
      </c>
      <c r="E18" s="119" t="s">
        <v>399</v>
      </c>
      <c r="F18" s="83" t="s">
        <v>392</v>
      </c>
      <c r="G18" s="83" t="s">
        <v>393</v>
      </c>
      <c r="H18" s="83" t="s">
        <v>400</v>
      </c>
      <c r="I18" s="83" t="s">
        <v>395</v>
      </c>
      <c r="J18" s="83" t="s">
        <v>401</v>
      </c>
      <c r="K18" s="83">
        <v>10</v>
      </c>
      <c r="L18" s="3">
        <v>0.5</v>
      </c>
      <c r="M18" s="5">
        <f t="shared" si="0"/>
        <v>0.05</v>
      </c>
      <c r="N18" s="121" t="s">
        <v>397</v>
      </c>
      <c r="O18" s="83">
        <v>3</v>
      </c>
      <c r="P18" s="83">
        <v>3</v>
      </c>
      <c r="Q18" s="37" t="str">
        <f t="shared" si="1"/>
        <v>ALTO</v>
      </c>
      <c r="R18" s="83" t="s">
        <v>398</v>
      </c>
      <c r="S18" s="83"/>
    </row>
    <row r="19" spans="1:22" s="85" customFormat="1" ht="105" x14ac:dyDescent="0.25">
      <c r="A19" s="118" t="s">
        <v>91</v>
      </c>
      <c r="B19" s="118" t="s">
        <v>26</v>
      </c>
      <c r="C19" s="118" t="s">
        <v>46</v>
      </c>
      <c r="D19" s="118" t="s">
        <v>402</v>
      </c>
      <c r="E19" s="119" t="s">
        <v>403</v>
      </c>
      <c r="F19" s="83" t="s">
        <v>404</v>
      </c>
      <c r="G19" s="83" t="s">
        <v>405</v>
      </c>
      <c r="H19" s="83" t="s">
        <v>406</v>
      </c>
      <c r="I19" s="83" t="s">
        <v>407</v>
      </c>
      <c r="J19" s="83" t="s">
        <v>408</v>
      </c>
      <c r="K19" s="83">
        <v>5</v>
      </c>
      <c r="L19" s="3">
        <v>0.5</v>
      </c>
      <c r="M19" s="5">
        <f t="shared" si="0"/>
        <v>2.5000000000000001E-2</v>
      </c>
      <c r="N19" s="121" t="s">
        <v>409</v>
      </c>
      <c r="O19" s="83">
        <v>3</v>
      </c>
      <c r="P19" s="83">
        <v>3</v>
      </c>
      <c r="Q19" s="37" t="str">
        <f t="shared" si="1"/>
        <v>ALTO</v>
      </c>
      <c r="R19" s="83" t="s">
        <v>410</v>
      </c>
      <c r="S19" s="83"/>
    </row>
    <row r="20" spans="1:22" s="85" customFormat="1" ht="75" x14ac:dyDescent="0.25">
      <c r="A20" s="118" t="s">
        <v>115</v>
      </c>
      <c r="B20" s="118" t="s">
        <v>23</v>
      </c>
      <c r="C20" s="118" t="s">
        <v>35</v>
      </c>
      <c r="D20" s="118" t="s">
        <v>61</v>
      </c>
      <c r="E20" s="119" t="s">
        <v>378</v>
      </c>
      <c r="F20" s="83" t="s">
        <v>411</v>
      </c>
      <c r="G20" s="83" t="s">
        <v>412</v>
      </c>
      <c r="H20" s="83" t="s">
        <v>413</v>
      </c>
      <c r="I20" s="83" t="s">
        <v>414</v>
      </c>
      <c r="J20" s="83" t="s">
        <v>415</v>
      </c>
      <c r="K20" s="83">
        <v>10</v>
      </c>
      <c r="L20" s="3">
        <v>1</v>
      </c>
      <c r="M20" s="5">
        <f t="shared" si="0"/>
        <v>0.1</v>
      </c>
      <c r="N20" s="121" t="s">
        <v>416</v>
      </c>
      <c r="O20" s="83">
        <v>1</v>
      </c>
      <c r="P20" s="83">
        <v>3</v>
      </c>
      <c r="Q20" s="37" t="str">
        <f t="shared" si="1"/>
        <v>MEDIO</v>
      </c>
      <c r="R20" s="83" t="s">
        <v>417</v>
      </c>
      <c r="S20" s="83"/>
    </row>
    <row r="21" spans="1:22" s="85" customFormat="1" ht="60" x14ac:dyDescent="0.25">
      <c r="A21" s="118" t="s">
        <v>115</v>
      </c>
      <c r="B21" s="118" t="s">
        <v>23</v>
      </c>
      <c r="C21" s="118" t="s">
        <v>35</v>
      </c>
      <c r="D21" s="118" t="s">
        <v>62</v>
      </c>
      <c r="E21" s="119" t="s">
        <v>378</v>
      </c>
      <c r="F21" s="83" t="s">
        <v>418</v>
      </c>
      <c r="G21" s="83" t="s">
        <v>419</v>
      </c>
      <c r="H21" s="83" t="s">
        <v>420</v>
      </c>
      <c r="I21" s="83" t="s">
        <v>421</v>
      </c>
      <c r="J21" s="83" t="s">
        <v>422</v>
      </c>
      <c r="K21" s="83">
        <v>10</v>
      </c>
      <c r="L21" s="3">
        <v>0.7</v>
      </c>
      <c r="M21" s="5">
        <f t="shared" si="0"/>
        <v>6.9999999999999993E-2</v>
      </c>
      <c r="N21" s="121" t="s">
        <v>423</v>
      </c>
      <c r="O21" s="83">
        <v>2</v>
      </c>
      <c r="P21" s="83">
        <v>3</v>
      </c>
      <c r="Q21" s="37" t="str">
        <f t="shared" si="1"/>
        <v>ALTO</v>
      </c>
      <c r="R21" s="83" t="s">
        <v>424</v>
      </c>
      <c r="S21" s="83"/>
    </row>
    <row r="22" spans="1:22" s="85" customFormat="1" ht="45" x14ac:dyDescent="0.25">
      <c r="A22" s="118" t="s">
        <v>264</v>
      </c>
      <c r="B22" s="118" t="s">
        <v>28</v>
      </c>
      <c r="C22" s="118" t="s">
        <v>50</v>
      </c>
      <c r="D22" s="118" t="s">
        <v>87</v>
      </c>
      <c r="E22" s="119" t="s">
        <v>378</v>
      </c>
      <c r="F22" s="83" t="s">
        <v>291</v>
      </c>
      <c r="G22" s="83" t="s">
        <v>425</v>
      </c>
      <c r="H22" s="83" t="s">
        <v>426</v>
      </c>
      <c r="I22" s="83" t="s">
        <v>427</v>
      </c>
      <c r="J22" s="83" t="s">
        <v>428</v>
      </c>
      <c r="K22" s="83">
        <v>5</v>
      </c>
      <c r="L22" s="3">
        <v>0.24</v>
      </c>
      <c r="M22" s="5">
        <f t="shared" si="0"/>
        <v>1.1999999999999999E-2</v>
      </c>
      <c r="N22" s="121" t="s">
        <v>296</v>
      </c>
      <c r="O22" s="83">
        <v>1</v>
      </c>
      <c r="P22" s="83">
        <v>2</v>
      </c>
      <c r="Q22" s="37" t="str">
        <f t="shared" si="1"/>
        <v>BAJO</v>
      </c>
      <c r="R22" s="83" t="s">
        <v>429</v>
      </c>
      <c r="S22" s="83" t="s">
        <v>430</v>
      </c>
    </row>
    <row r="23" spans="1:22" s="85" customFormat="1" ht="105" x14ac:dyDescent="0.25">
      <c r="A23" s="118" t="s">
        <v>91</v>
      </c>
      <c r="B23" s="118" t="s">
        <v>26</v>
      </c>
      <c r="C23" s="118" t="s">
        <v>44</v>
      </c>
      <c r="D23" s="118" t="s">
        <v>78</v>
      </c>
      <c r="E23" s="119" t="s">
        <v>378</v>
      </c>
      <c r="F23" s="83" t="s">
        <v>431</v>
      </c>
      <c r="G23" s="120" t="s">
        <v>432</v>
      </c>
      <c r="H23" s="83" t="s">
        <v>433</v>
      </c>
      <c r="I23" s="83" t="s">
        <v>346</v>
      </c>
      <c r="J23" s="120" t="s">
        <v>434</v>
      </c>
      <c r="K23" s="83">
        <v>5</v>
      </c>
      <c r="L23" s="3">
        <v>0</v>
      </c>
      <c r="M23" s="5">
        <f t="shared" si="0"/>
        <v>0</v>
      </c>
      <c r="N23" s="121" t="s">
        <v>262</v>
      </c>
      <c r="O23" s="83">
        <v>2</v>
      </c>
      <c r="P23" s="83">
        <v>3</v>
      </c>
      <c r="Q23" s="37" t="str">
        <f t="shared" si="1"/>
        <v>ALTO</v>
      </c>
      <c r="R23" s="83" t="s">
        <v>435</v>
      </c>
      <c r="S23" s="83"/>
    </row>
    <row r="24" spans="1:22" ht="75" x14ac:dyDescent="0.25">
      <c r="A24" s="118" t="s">
        <v>264</v>
      </c>
      <c r="B24" s="118" t="s">
        <v>28</v>
      </c>
      <c r="C24" s="118" t="s">
        <v>51</v>
      </c>
      <c r="D24" s="118" t="s">
        <v>88</v>
      </c>
      <c r="E24" s="119" t="s">
        <v>378</v>
      </c>
      <c r="F24" s="83" t="s">
        <v>297</v>
      </c>
      <c r="G24" s="120" t="s">
        <v>436</v>
      </c>
      <c r="H24" s="83" t="s">
        <v>437</v>
      </c>
      <c r="I24" s="83" t="s">
        <v>427</v>
      </c>
      <c r="J24" s="82" t="s">
        <v>295</v>
      </c>
      <c r="K24" s="83">
        <v>5</v>
      </c>
      <c r="L24" s="3">
        <v>1</v>
      </c>
      <c r="M24" s="5">
        <f t="shared" si="0"/>
        <v>0.05</v>
      </c>
      <c r="N24" s="121" t="s">
        <v>300</v>
      </c>
      <c r="O24" s="83">
        <v>1</v>
      </c>
      <c r="P24" s="83">
        <v>2</v>
      </c>
      <c r="Q24" s="37" t="str">
        <f t="shared" si="1"/>
        <v>BAJO</v>
      </c>
      <c r="R24" s="83" t="s">
        <v>438</v>
      </c>
      <c r="S24" s="83"/>
      <c r="T24" s="85"/>
      <c r="U24" s="85"/>
      <c r="V24" s="85"/>
    </row>
    <row r="25" spans="1:22" ht="64.5" customHeight="1" x14ac:dyDescent="0.25">
      <c r="A25" s="86"/>
      <c r="B25" s="86"/>
      <c r="C25" s="86"/>
      <c r="D25" s="86"/>
      <c r="E25" s="86"/>
      <c r="F25" s="86"/>
      <c r="G25" s="86"/>
      <c r="H25" s="86"/>
      <c r="I25" s="86"/>
      <c r="J25" s="86"/>
      <c r="K25" s="41">
        <f>SUM(K11:K24)</f>
        <v>100</v>
      </c>
      <c r="L25" s="87"/>
      <c r="M25" s="6">
        <f>SUM(M11:M19)</f>
        <v>0.29150000000000004</v>
      </c>
      <c r="N25" s="86"/>
      <c r="O25" s="88"/>
      <c r="P25" s="88"/>
      <c r="Q25" s="88"/>
      <c r="R25" s="86"/>
      <c r="S25" s="86"/>
    </row>
  </sheetData>
  <sheetProtection formatColumns="0" formatRows="0" insertRows="0" deleteRows="0" sort="0" autoFilter="0"/>
  <mergeCells count="6">
    <mergeCell ref="C2:S2"/>
    <mergeCell ref="A4:S4"/>
    <mergeCell ref="A7:Q7"/>
    <mergeCell ref="A8:D8"/>
    <mergeCell ref="F8:M8"/>
    <mergeCell ref="N8:S8"/>
  </mergeCells>
  <conditionalFormatting sqref="Q11:Q13 Q15:Q24">
    <cfRule type="cellIs" dxfId="231" priority="22" operator="equal">
      <formula>"ALTO"</formula>
    </cfRule>
    <cfRule type="cellIs" dxfId="230" priority="23" operator="equal">
      <formula>"MEDIO"</formula>
    </cfRule>
    <cfRule type="cellIs" dxfId="229" priority="24" operator="equal">
      <formula>"BAJO"</formula>
    </cfRule>
  </conditionalFormatting>
  <conditionalFormatting sqref="O11:P13 O15:P24">
    <cfRule type="cellIs" dxfId="228" priority="19" operator="equal">
      <formula>3</formula>
    </cfRule>
    <cfRule type="cellIs" dxfId="227" priority="20" operator="equal">
      <formula>2</formula>
    </cfRule>
    <cfRule type="cellIs" dxfId="226" priority="21" operator="equal">
      <formula>1</formula>
    </cfRule>
  </conditionalFormatting>
  <conditionalFormatting sqref="L11:L13 L15:L24">
    <cfRule type="cellIs" dxfId="225" priority="15" operator="between">
      <formula>0.75</formula>
      <formula>1</formula>
    </cfRule>
    <cfRule type="cellIs" dxfId="224" priority="16" operator="between">
      <formula>0.5</formula>
      <formula>0.7499</formula>
    </cfRule>
    <cfRule type="cellIs" dxfId="223" priority="17" operator="between">
      <formula>0.25</formula>
      <formula>0.4999</formula>
    </cfRule>
    <cfRule type="cellIs" dxfId="222" priority="18" operator="between">
      <formula>0.01</formula>
      <formula>0.2499</formula>
    </cfRule>
  </conditionalFormatting>
  <conditionalFormatting sqref="M25">
    <cfRule type="cellIs" dxfId="221" priority="11" operator="between">
      <formula>0.75</formula>
      <formula>1</formula>
    </cfRule>
    <cfRule type="cellIs" dxfId="220" priority="12" operator="between">
      <formula>0.5</formula>
      <formula>0.7499</formula>
    </cfRule>
    <cfRule type="cellIs" dxfId="219" priority="13" operator="between">
      <formula>0.251</formula>
      <formula>0.4999</formula>
    </cfRule>
    <cfRule type="cellIs" dxfId="218" priority="14" operator="between">
      <formula>0</formula>
      <formula>0.25</formula>
    </cfRule>
  </conditionalFormatting>
  <conditionalFormatting sqref="Q14">
    <cfRule type="cellIs" dxfId="217" priority="8" operator="equal">
      <formula>"ALTO"</formula>
    </cfRule>
    <cfRule type="cellIs" dxfId="216" priority="9" operator="equal">
      <formula>"MEDIO"</formula>
    </cfRule>
    <cfRule type="cellIs" dxfId="215" priority="10" operator="equal">
      <formula>"BAJO"</formula>
    </cfRule>
  </conditionalFormatting>
  <conditionalFormatting sqref="O14:P14">
    <cfRule type="cellIs" dxfId="214" priority="5" operator="equal">
      <formula>3</formula>
    </cfRule>
    <cfRule type="cellIs" dxfId="213" priority="6" operator="equal">
      <formula>2</formula>
    </cfRule>
    <cfRule type="cellIs" dxfId="212" priority="7" operator="equal">
      <formula>1</formula>
    </cfRule>
  </conditionalFormatting>
  <conditionalFormatting sqref="L14">
    <cfRule type="cellIs" dxfId="211" priority="1" operator="between">
      <formula>0.75</formula>
      <formula>1</formula>
    </cfRule>
    <cfRule type="cellIs" dxfId="210" priority="2" operator="between">
      <formula>0.5</formula>
      <formula>0.7499</formula>
    </cfRule>
    <cfRule type="cellIs" dxfId="209" priority="3" operator="between">
      <formula>0.25</formula>
      <formula>0.4999</formula>
    </cfRule>
    <cfRule type="cellIs" dxfId="208" priority="4" operator="between">
      <formula>0.01</formula>
      <formula>0.2499</formula>
    </cfRule>
  </conditionalFormatting>
  <dataValidations count="16">
    <dataValidation type="custom" showInputMessage="1" showErrorMessage="1" error="NO ESCRIBA NADA EN ESTA COLUMNA" sqref="Q11:Q24">
      <formula1>IF($O11*$P11&lt;=0,"",(IF($O11*$P11=9,"ALTO",IF($O11*$P11=6,"ALTO",IF($O11*$P11=4,"MEDIO",IF($O11*$P11=3,"MEDIO",IF($O11*$P11=2,"BAJO",IF($O11*$P11=1,"BAJO",0))))))))</formula1>
    </dataValidation>
    <dataValidation type="list" allowBlank="1" showInputMessage="1" showErrorMessage="1" sqref="C11:C13 C15:C24">
      <formula1>OBJETIVO_S__ESPECÍFICO_S</formula1>
    </dataValidation>
    <dataValidation type="list" allowBlank="1" showErrorMessage="1" sqref="B11:B13 B15:B24">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4">
      <formula1>EJES_ESTRATEGICOS</formula1>
    </dataValidation>
    <dataValidation allowBlank="1" showInputMessage="1" showErrorMessage="1" promptTitle="Mitigación" prompt="Es el esfuerzo por reducir los riesgos inherentes a la ejecución de las actividades planificadas." sqref="R11:R24"/>
    <dataValidation type="whole" allowBlank="1" showInputMessage="1" showErrorMessage="1" error="Escala 1 al 3" promptTitle="Probabilidad" prompt="Es la medida de incertidumbre asociada a la ejecucion de una tarea o actividad determinada.  Donde 1 es dificultad baja, 2 media y 3 alta" sqref="O11:O24">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4">
      <formula1>1</formula1>
      <formula2>3</formula2>
    </dataValidation>
    <dataValidation allowBlank="1" showInputMessage="1" showErrorMessage="1" promptTitle="Meta" prompt="Identificar cual el objetivo que quiero lograr al realizar una actividad o tarea determinada. _x000a_" sqref="J11 J24 J13:J21"/>
    <dataValidation allowBlank="1" showInputMessage="1" showErrorMessage="1" promptTitle="Fecha de Alcance o Logro" prompt="Es la fecha  de logro o ejecución de la actividad" sqref="I11:I24"/>
    <dataValidation allowBlank="1" showInputMessage="1" showErrorMessage="1" promptTitle="Riesgo" sqref="N11:N24"/>
    <dataValidation type="whole" allowBlank="1" showInputMessage="1" showErrorMessage="1" promptTitle="PESO" prompt="La distribucción del peso debe ser en base a una escala de 100. La sumatoria no debera exceder de 100" sqref="K11:K24">
      <formula1>1</formula1>
      <formula2>100</formula2>
    </dataValidation>
    <dataValidation allowBlank="1" showInputMessage="1" showErrorMessage="1" promptTitle="% Avance Real" prompt="El porcentaje del Avance Real de la tarea sera calculado en función al peso por el avance de la tarea divido entre 100" sqref="M11:M24"/>
    <dataValidation allowBlank="1" showInputMessage="1" showErrorMessage="1" promptTitle="% Avance de Tarea" prompt="Indicar en que porcentaje se ha ejecutado la tarea descrita." sqref="L11:L24"/>
    <dataValidation allowBlank="1" showInputMessage="1" showErrorMessage="1" promptTitle="Seleccionar" prompt="Elegir de la lista desplegable" sqref="A10:D10"/>
    <dataValidation type="decimal" operator="equal" allowBlank="1" showInputMessage="1" showErrorMessage="1" sqref="M25">
      <formula1>100</formula1>
    </dataValidation>
    <dataValidation type="custom" errorStyle="warning" operator="equal" allowBlank="1" showInputMessage="1" showErrorMessage="1" sqref="K25">
      <formula1>AND($K$11:$K$24&gt;=100)</formula1>
    </dataValidation>
  </dataValidations>
  <pageMargins left="0.42" right="0.28000000000000003" top="0.75" bottom="0.75" header="0.3" footer="0.3"/>
  <pageSetup paperSize="5" scale="37" orientation="landscape" r:id="rId1"/>
  <drawing r:id="rId2"/>
  <extLst>
    <ext xmlns:x14="http://schemas.microsoft.com/office/spreadsheetml/2009/9/main" uri="{CCE6A557-97BC-4b89-ADB6-D9C93CAAB3DF}">
      <x14:dataValidations xmlns:xm="http://schemas.microsoft.com/office/excel/2006/main" count="6">
        <x14:dataValidation type="list" allowBlank="1" showErrorMessage="1" promptTitle="Ejes Estrategicos" prompt="1. So">
          <x14:formula1>
            <xm:f>'[POA Redes 2017 corregido.xlsx]PDI - Actualizado'!#REF!</xm:f>
          </x14:formula1>
          <xm:sqref>C14</xm:sqref>
        </x14:dataValidation>
        <x14:dataValidation type="list" allowBlank="1" showInputMessage="1" showErrorMessage="1">
          <x14:formula1>
            <xm:f>'[POA Redes 2017 corregido.xlsx]PDI - Actualizado'!#REF!</xm:f>
          </x14:formula1>
          <xm:sqref>D14</xm:sqref>
        </x14:dataValidation>
        <x14:dataValidation type="list" allowBlank="1" showErrorMessage="1">
          <x14:formula1>
            <xm:f>'[POA Redes 2017 corregido.xlsx]PDI - Actualizado'!#REF!</xm:f>
          </x14:formula1>
          <xm:sqref>B14</xm:sqref>
        </x14:dataValidation>
        <x14:dataValidation type="list" allowBlank="1" showErrorMessage="1">
          <x14:formula1>
            <xm:f>'D:\VICERRECTORIA PLANIFICACION ITLA\Planes Operativos ITLA\POA 2017\[POA 2017 - CE Multimedia &amp; Sonido V2 (2).xlsx]PDI - Actualizado'!#REF!</xm:f>
          </x14:formula1>
          <xm:sqref>B12:B13 B15:B24</xm:sqref>
        </x14:dataValidation>
        <x14:dataValidation type="list" allowBlank="1" showInputMessage="1" showErrorMessage="1">
          <x14:formula1>
            <xm:f>'D:\VICERRECTORIA PLANIFICACION ITLA\Planes Operativos ITLA\POA 2017\[POA 2017 - CE Multimedia &amp; Sonido V2 (2).xlsx]PDI - Actualizado'!#REF!</xm:f>
          </x14:formula1>
          <xm:sqref>D11:D13 D15:D24</xm:sqref>
        </x14:dataValidation>
        <x14:dataValidation type="list" allowBlank="1" showErrorMessage="1" promptTitle="Ejes Estrategicos" prompt="1. So">
          <x14:formula1>
            <xm:f>'D:\VICERRECTORIA PLANIFICACION ITLA\Planes Operativos ITLA\POA 2017\[POA 2017 - CE Multimedia &amp; Sonido V2 (2).xlsx]PDI - Actualizado'!#REF!</xm:f>
          </x14:formula1>
          <xm:sqref>C11:C13 C15:C24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6"/>
  <sheetViews>
    <sheetView topLeftCell="C1" zoomScaleNormal="100" zoomScaleSheetLayoutView="100" workbookViewId="0">
      <selection activeCell="G15" sqref="G15"/>
    </sheetView>
  </sheetViews>
  <sheetFormatPr baseColWidth="10" defaultRowHeight="15" x14ac:dyDescent="0.25"/>
  <cols>
    <col min="1" max="1" width="28.5703125" style="328" customWidth="1"/>
    <col min="2" max="5" width="25.7109375" style="328" customWidth="1"/>
    <col min="6" max="8" width="30.5703125" style="328" customWidth="1"/>
    <col min="9" max="9" width="16.28515625" style="328" bestFit="1" customWidth="1"/>
    <col min="10" max="10" width="19.5703125" style="328" customWidth="1"/>
    <col min="11" max="11" width="8.42578125" style="344" customWidth="1"/>
    <col min="12" max="13" width="11.42578125" style="344"/>
    <col min="14" max="14" width="29" style="328" customWidth="1"/>
    <col min="15" max="15" width="13.7109375" style="344" customWidth="1"/>
    <col min="16" max="16" width="9.85546875" style="344" customWidth="1"/>
    <col min="17" max="17" width="11.42578125" style="344"/>
    <col min="18" max="18" width="29.28515625" style="328" customWidth="1"/>
    <col min="19" max="19" width="41.42578125" style="328" customWidth="1"/>
    <col min="20" max="16384" width="11.42578125" style="328"/>
  </cols>
  <sheetData>
    <row r="1" spans="1:19" x14ac:dyDescent="0.25">
      <c r="A1" s="325"/>
      <c r="B1" s="325"/>
      <c r="C1" s="325"/>
      <c r="D1" s="326"/>
      <c r="E1" s="326"/>
      <c r="F1" s="326"/>
      <c r="G1" s="326"/>
      <c r="H1" s="326"/>
      <c r="I1" s="326"/>
      <c r="J1" s="326"/>
      <c r="K1" s="327"/>
      <c r="L1" s="327"/>
      <c r="M1" s="327"/>
      <c r="N1" s="326"/>
      <c r="O1" s="327"/>
      <c r="P1" s="327"/>
      <c r="Q1" s="327"/>
      <c r="R1" s="326"/>
      <c r="S1" s="326"/>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71"/>
      <c r="F8" s="312" t="s">
        <v>98</v>
      </c>
      <c r="G8" s="312"/>
      <c r="H8" s="312"/>
      <c r="I8" s="312"/>
      <c r="J8" s="312"/>
      <c r="K8" s="312"/>
      <c r="L8" s="312"/>
      <c r="M8" s="312"/>
      <c r="N8" s="313" t="s">
        <v>5</v>
      </c>
      <c r="O8" s="313"/>
      <c r="P8" s="313"/>
      <c r="Q8" s="313"/>
      <c r="R8" s="313"/>
      <c r="S8" s="313"/>
    </row>
    <row r="9" spans="1:19" s="11" customFormat="1" ht="9.9499999999999993" customHeight="1" x14ac:dyDescent="0.25">
      <c r="A9" s="71"/>
      <c r="B9" s="71"/>
      <c r="C9" s="71"/>
      <c r="D9" s="71"/>
      <c r="E9" s="71"/>
      <c r="F9" s="71"/>
      <c r="G9" s="71"/>
      <c r="H9" s="71"/>
      <c r="I9" s="71"/>
      <c r="J9" s="71"/>
      <c r="K9" s="71"/>
      <c r="L9" s="71"/>
      <c r="M9" s="71"/>
      <c r="N9" s="70"/>
      <c r="O9" s="70"/>
      <c r="P9" s="70"/>
      <c r="Q9" s="70"/>
      <c r="R9" s="70"/>
      <c r="S9" s="70"/>
    </row>
    <row r="10" spans="1:19" s="331" customFormat="1" ht="46.5" customHeight="1" x14ac:dyDescent="0.25">
      <c r="A10" s="329" t="s">
        <v>99</v>
      </c>
      <c r="B10" s="329" t="s">
        <v>14</v>
      </c>
      <c r="C10" s="329" t="s">
        <v>15</v>
      </c>
      <c r="D10" s="329" t="s">
        <v>100</v>
      </c>
      <c r="E10" s="329" t="s">
        <v>497</v>
      </c>
      <c r="F10" s="330" t="s">
        <v>16</v>
      </c>
      <c r="G10" s="330" t="s">
        <v>720</v>
      </c>
      <c r="H10" s="330" t="s">
        <v>19</v>
      </c>
      <c r="I10" s="330" t="s">
        <v>17</v>
      </c>
      <c r="J10" s="330" t="s">
        <v>18</v>
      </c>
      <c r="K10" s="330" t="s">
        <v>20</v>
      </c>
      <c r="L10" s="330" t="s">
        <v>3</v>
      </c>
      <c r="M10" s="330" t="s">
        <v>4</v>
      </c>
      <c r="N10" s="330" t="s">
        <v>6</v>
      </c>
      <c r="O10" s="330" t="s">
        <v>7</v>
      </c>
      <c r="P10" s="330" t="s">
        <v>8</v>
      </c>
      <c r="Q10" s="330" t="s">
        <v>9</v>
      </c>
      <c r="R10" s="330" t="s">
        <v>10</v>
      </c>
      <c r="S10" s="330" t="s">
        <v>11</v>
      </c>
    </row>
    <row r="11" spans="1:19" s="338" customFormat="1" ht="105" x14ac:dyDescent="0.25">
      <c r="A11" s="332" t="s">
        <v>115</v>
      </c>
      <c r="B11" s="332" t="s">
        <v>24</v>
      </c>
      <c r="C11" s="332" t="s">
        <v>38</v>
      </c>
      <c r="D11" s="332" t="s">
        <v>66</v>
      </c>
      <c r="E11" s="333" t="s">
        <v>2027</v>
      </c>
      <c r="F11" s="332" t="s">
        <v>2028</v>
      </c>
      <c r="G11" s="332" t="s">
        <v>2029</v>
      </c>
      <c r="H11" s="332" t="s">
        <v>2030</v>
      </c>
      <c r="I11" s="332" t="s">
        <v>2031</v>
      </c>
      <c r="J11" s="332" t="s">
        <v>2032</v>
      </c>
      <c r="K11" s="336">
        <v>30</v>
      </c>
      <c r="L11" s="3"/>
      <c r="M11" s="5">
        <f t="shared" ref="M11:M15" si="0">(K11*(L11/100))</f>
        <v>0</v>
      </c>
      <c r="N11" s="337" t="s">
        <v>2033</v>
      </c>
      <c r="O11" s="336">
        <v>2</v>
      </c>
      <c r="P11" s="336">
        <v>2</v>
      </c>
      <c r="Q11" s="37" t="str">
        <f t="shared" ref="Q11:Q15" si="1">IF($O11*$P11&lt;=0,"",(IF($O11*$P11=9,"ALTO",IF($O11*$P11=6,"ALTO",IF($O11*$P11=4,"MEDIO",IF($O11*$P11=3,"MEDIO",IF($O11*$P11=2,"BAJO",IF($O11*$P11=1,"BAJO",0))))))))</f>
        <v>MEDIO</v>
      </c>
      <c r="R11" s="332" t="s">
        <v>2034</v>
      </c>
      <c r="S11" s="332"/>
    </row>
    <row r="12" spans="1:19" s="338" customFormat="1" ht="90" x14ac:dyDescent="0.25">
      <c r="A12" s="332" t="s">
        <v>115</v>
      </c>
      <c r="B12" s="332" t="s">
        <v>24</v>
      </c>
      <c r="C12" s="332" t="s">
        <v>38</v>
      </c>
      <c r="D12" s="332" t="s">
        <v>66</v>
      </c>
      <c r="E12" s="333" t="s">
        <v>2027</v>
      </c>
      <c r="F12" s="332" t="s">
        <v>2028</v>
      </c>
      <c r="G12" s="162" t="s">
        <v>2035</v>
      </c>
      <c r="H12" s="332" t="s">
        <v>2036</v>
      </c>
      <c r="I12" s="332" t="s">
        <v>2031</v>
      </c>
      <c r="J12" s="332" t="s">
        <v>2037</v>
      </c>
      <c r="K12" s="336">
        <v>10</v>
      </c>
      <c r="L12" s="3"/>
      <c r="M12" s="5">
        <f t="shared" si="0"/>
        <v>0</v>
      </c>
      <c r="N12" s="337" t="s">
        <v>2038</v>
      </c>
      <c r="O12" s="336">
        <v>1</v>
      </c>
      <c r="P12" s="336">
        <v>2</v>
      </c>
      <c r="Q12" s="37" t="str">
        <f t="shared" si="1"/>
        <v>BAJO</v>
      </c>
      <c r="R12" s="332" t="s">
        <v>2039</v>
      </c>
      <c r="S12" s="332"/>
    </row>
    <row r="13" spans="1:19" s="338" customFormat="1" ht="60" x14ac:dyDescent="0.25">
      <c r="A13" s="332" t="s">
        <v>115</v>
      </c>
      <c r="B13" s="332" t="s">
        <v>24</v>
      </c>
      <c r="C13" s="332" t="s">
        <v>38</v>
      </c>
      <c r="D13" s="332" t="s">
        <v>66</v>
      </c>
      <c r="E13" s="333" t="s">
        <v>2027</v>
      </c>
      <c r="F13" s="332" t="s">
        <v>2028</v>
      </c>
      <c r="G13" s="162" t="s">
        <v>2040</v>
      </c>
      <c r="H13" s="332" t="s">
        <v>2041</v>
      </c>
      <c r="I13" s="332" t="s">
        <v>2031</v>
      </c>
      <c r="J13" s="332" t="s">
        <v>2042</v>
      </c>
      <c r="K13" s="336">
        <v>10</v>
      </c>
      <c r="L13" s="3"/>
      <c r="M13" s="5">
        <f t="shared" si="0"/>
        <v>0</v>
      </c>
      <c r="N13" s="337" t="s">
        <v>2043</v>
      </c>
      <c r="O13" s="336">
        <v>1</v>
      </c>
      <c r="P13" s="336">
        <v>1</v>
      </c>
      <c r="Q13" s="37" t="str">
        <f t="shared" si="1"/>
        <v>BAJO</v>
      </c>
      <c r="R13" s="332" t="s">
        <v>2044</v>
      </c>
      <c r="S13" s="332"/>
    </row>
    <row r="14" spans="1:19" s="338" customFormat="1" ht="135" x14ac:dyDescent="0.25">
      <c r="A14" s="332" t="s">
        <v>115</v>
      </c>
      <c r="B14" s="332" t="s">
        <v>24</v>
      </c>
      <c r="C14" s="332" t="s">
        <v>38</v>
      </c>
      <c r="D14" s="332" t="s">
        <v>66</v>
      </c>
      <c r="E14" s="333" t="s">
        <v>2027</v>
      </c>
      <c r="F14" s="332" t="s">
        <v>2028</v>
      </c>
      <c r="G14" s="332" t="s">
        <v>2045</v>
      </c>
      <c r="H14" s="332" t="s">
        <v>2046</v>
      </c>
      <c r="I14" s="332" t="s">
        <v>2031</v>
      </c>
      <c r="J14" s="332" t="s">
        <v>2047</v>
      </c>
      <c r="K14" s="336">
        <v>30</v>
      </c>
      <c r="L14" s="3"/>
      <c r="M14" s="5">
        <f t="shared" si="0"/>
        <v>0</v>
      </c>
      <c r="N14" s="337" t="s">
        <v>2048</v>
      </c>
      <c r="O14" s="336">
        <v>2</v>
      </c>
      <c r="P14" s="336">
        <v>2</v>
      </c>
      <c r="Q14" s="37" t="str">
        <f t="shared" si="1"/>
        <v>MEDIO</v>
      </c>
      <c r="R14" s="332" t="s">
        <v>2049</v>
      </c>
      <c r="S14" s="332"/>
    </row>
    <row r="15" spans="1:19" s="338" customFormat="1" ht="60" x14ac:dyDescent="0.25">
      <c r="A15" s="332" t="s">
        <v>115</v>
      </c>
      <c r="B15" s="332" t="s">
        <v>24</v>
      </c>
      <c r="C15" s="332" t="s">
        <v>38</v>
      </c>
      <c r="D15" s="332" t="s">
        <v>66</v>
      </c>
      <c r="E15" s="333" t="s">
        <v>2027</v>
      </c>
      <c r="F15" s="332" t="s">
        <v>2028</v>
      </c>
      <c r="G15" s="162" t="s">
        <v>2050</v>
      </c>
      <c r="H15" s="332" t="s">
        <v>2051</v>
      </c>
      <c r="I15" s="332" t="s">
        <v>2031</v>
      </c>
      <c r="J15" s="332" t="s">
        <v>2052</v>
      </c>
      <c r="K15" s="336">
        <v>20</v>
      </c>
      <c r="L15" s="3"/>
      <c r="M15" s="5">
        <f t="shared" si="0"/>
        <v>0</v>
      </c>
      <c r="N15" s="337" t="s">
        <v>2053</v>
      </c>
      <c r="O15" s="336">
        <v>3</v>
      </c>
      <c r="P15" s="336">
        <v>2</v>
      </c>
      <c r="Q15" s="37" t="str">
        <f t="shared" si="1"/>
        <v>ALTO</v>
      </c>
      <c r="R15" s="332" t="s">
        <v>2054</v>
      </c>
      <c r="S15" s="332"/>
    </row>
    <row r="16" spans="1:19" ht="35.1" customHeight="1" x14ac:dyDescent="0.25">
      <c r="A16" s="341"/>
      <c r="B16" s="341"/>
      <c r="C16" s="341"/>
      <c r="D16" s="341"/>
      <c r="E16" s="341"/>
      <c r="F16" s="341"/>
      <c r="G16" s="341"/>
      <c r="H16" s="341"/>
      <c r="I16" s="341"/>
      <c r="J16" s="341"/>
      <c r="K16" s="41">
        <f>SUM(K11:K15)</f>
        <v>100</v>
      </c>
      <c r="L16" s="342"/>
      <c r="M16" s="6">
        <f>SUM(M11:M15)</f>
        <v>0</v>
      </c>
      <c r="N16" s="341"/>
      <c r="O16" s="343"/>
      <c r="P16" s="343"/>
      <c r="Q16" s="343"/>
      <c r="R16" s="341"/>
      <c r="S16" s="341"/>
    </row>
  </sheetData>
  <sheetProtection formatColumns="0" formatRows="0" insertRows="0" deleteRows="0" sort="0" autoFilter="0"/>
  <mergeCells count="6">
    <mergeCell ref="C2:S2"/>
    <mergeCell ref="A4:S4"/>
    <mergeCell ref="A7:Q7"/>
    <mergeCell ref="A8:D8"/>
    <mergeCell ref="F8:M8"/>
    <mergeCell ref="N8:S8"/>
  </mergeCells>
  <conditionalFormatting sqref="Q11:Q15">
    <cfRule type="cellIs" dxfId="27" priority="12" operator="equal">
      <formula>"ALTO"</formula>
    </cfRule>
    <cfRule type="cellIs" dxfId="26" priority="13" operator="equal">
      <formula>"MEDIO"</formula>
    </cfRule>
    <cfRule type="cellIs" dxfId="25" priority="14" operator="equal">
      <formula>"BAJO"</formula>
    </cfRule>
  </conditionalFormatting>
  <conditionalFormatting sqref="O11:P15">
    <cfRule type="cellIs" dxfId="24" priority="9" operator="equal">
      <formula>3</formula>
    </cfRule>
    <cfRule type="cellIs" dxfId="23" priority="10" operator="equal">
      <formula>2</formula>
    </cfRule>
    <cfRule type="cellIs" dxfId="22" priority="11" operator="equal">
      <formula>1</formula>
    </cfRule>
  </conditionalFormatting>
  <conditionalFormatting sqref="L11:L15">
    <cfRule type="cellIs" dxfId="21" priority="5" operator="between">
      <formula>0.75</formula>
      <formula>1</formula>
    </cfRule>
    <cfRule type="cellIs" dxfId="20" priority="6" operator="between">
      <formula>0.5</formula>
      <formula>0.7499</formula>
    </cfRule>
    <cfRule type="cellIs" dxfId="19" priority="7" operator="between">
      <formula>0.25</formula>
      <formula>0.4999</formula>
    </cfRule>
    <cfRule type="cellIs" dxfId="18" priority="8" operator="between">
      <formula>0.01</formula>
      <formula>0.2499</formula>
    </cfRule>
  </conditionalFormatting>
  <conditionalFormatting sqref="M16">
    <cfRule type="cellIs" dxfId="17" priority="1" operator="between">
      <formula>0.75</formula>
      <formula>1</formula>
    </cfRule>
    <cfRule type="cellIs" dxfId="16" priority="2" operator="between">
      <formula>0.5</formula>
      <formula>0.7499</formula>
    </cfRule>
    <cfRule type="cellIs" dxfId="15" priority="3" operator="between">
      <formula>0.251</formula>
      <formula>0.4999</formula>
    </cfRule>
    <cfRule type="cellIs" dxfId="14" priority="4" operator="between">
      <formula>0</formula>
      <formula>0.25</formula>
    </cfRule>
  </conditionalFormatting>
  <dataValidations count="15">
    <dataValidation type="custom" showInputMessage="1" showErrorMessage="1" error="NO ESCRIBA NADA EN ESTA COLUMNA" sqref="Q11:Q15">
      <formula1>IF($O11*$P11&lt;=0,"",(IF($O11*$P11=9,"ALTO",IF($O11*$P11=6,"ALTO",IF($O11*$P11=4,"MEDIO",IF($O11*$P11=3,"MEDIO",IF($O11*$P11=2,"BAJO",IF($O11*$P11=1,"BAJO",0))))))))</formula1>
    </dataValidation>
    <dataValidation type="list" allowBlank="1" showErrorMessage="1" sqref="B11">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15">
      <formula1>EJES_ESTRATEGICOS</formula1>
    </dataValidation>
    <dataValidation allowBlank="1" showInputMessage="1" showErrorMessage="1" promptTitle="Mitigación" prompt="Es el esfuerzo por reducir los riesgos inherentes a la ejecución de las actividades planificadas." sqref="R11:R15"/>
    <dataValidation type="whole" allowBlank="1" showInputMessage="1" showErrorMessage="1" error="Escala 1 al 3" promptTitle="Probabilidad" prompt="Es la medida de incertidumbre asociada a la ejecucion de una tarea o actividad determinada.  Donde 1 es dificultad baja, 2 media y 3 alta" sqref="O11:O15">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15">
      <formula1>1</formula1>
      <formula2>3</formula2>
    </dataValidation>
    <dataValidation type="decimal" operator="equal" allowBlank="1" showInputMessage="1" showErrorMessage="1" sqref="M16">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1:J15"/>
    <dataValidation allowBlank="1" showInputMessage="1" showErrorMessage="1" promptTitle="Fecha de Alcance o Logro" prompt="Es la fecha  de logro o ejecución de la actividad" sqref="I11:I15"/>
    <dataValidation allowBlank="1" showInputMessage="1" showErrorMessage="1" promptTitle="Riesgo" sqref="N11:N15"/>
    <dataValidation type="whole" allowBlank="1" showInputMessage="1" showErrorMessage="1" promptTitle="PESO" prompt="La distribucción del peso debe ser en base a una escala de 100. La sumatoria no debera exceder de 100" sqref="K11:K15">
      <formula1>1</formula1>
      <formula2>100</formula2>
    </dataValidation>
    <dataValidation allowBlank="1" showInputMessage="1" showErrorMessage="1" promptTitle="% Avance Real" prompt="El porcentaje del Avance Real de la tarea sera calculado en función al peso por el avance de la tarea divido entre 100" sqref="M11:M15"/>
    <dataValidation allowBlank="1" showInputMessage="1" showErrorMessage="1" promptTitle="% Avance de Tarea" prompt="Indicar en que porcentaje se ha ejecutado la tarea descrita." sqref="L11:L15"/>
    <dataValidation type="custom" operator="equal" allowBlank="1" showInputMessage="1" showErrorMessage="1" sqref="K16">
      <formula1>AND($K$11:$K$15&gt;=100)</formula1>
    </dataValidation>
  </dataValidations>
  <pageMargins left="0.42" right="0.28000000000000003" top="0.75" bottom="0.75" header="0.3" footer="0.3"/>
  <pageSetup paperSize="5" scale="45" orientation="landscape" verticalDpi="0" r:id="rId1"/>
  <drawing r:id="rId2"/>
  <legacyDrawing r:id="rId3"/>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Seguridad.xlsx]PDI - Actualizado'!#REF!</xm:f>
          </x14:formula1>
          <xm:sqref>B12:B15</xm:sqref>
        </x14:dataValidation>
        <x14:dataValidation type="list" allowBlank="1" showInputMessage="1" showErrorMessage="1">
          <x14:formula1>
            <xm:f>'D:\VICERRECTORIA PLANIFICACION ITLA\Planes Operativos ITLA\POA 2017\[POA 2017 - Seguridad.xlsx]PDI - Actualizado'!#REF!</xm:f>
          </x14:formula1>
          <xm:sqref>D11:D15</xm:sqref>
        </x14:dataValidation>
        <x14:dataValidation type="list" allowBlank="1" showErrorMessage="1" promptTitle="Ejes Estrategicos" prompt="1. So">
          <x14:formula1>
            <xm:f>'D:\VICERRECTORIA PLANIFICACION ITLA\Planes Operativos ITLA\POA 2017\[POA 2017 - Seguridad.xlsx]PDI - Actualizado'!#REF!</xm:f>
          </x14:formula1>
          <xm:sqref>C11:C15</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view="pageBreakPreview" topLeftCell="A12" zoomScale="85" zoomScaleNormal="100" zoomScaleSheetLayoutView="85" workbookViewId="0">
      <selection activeCell="A12" sqref="A12:XFD18"/>
    </sheetView>
  </sheetViews>
  <sheetFormatPr baseColWidth="10" defaultColWidth="11.42578125" defaultRowHeight="15" x14ac:dyDescent="0.25"/>
  <cols>
    <col min="1" max="1" width="28.5703125" style="75" customWidth="1"/>
    <col min="2" max="5" width="25.7109375" style="75" customWidth="1"/>
    <col min="6" max="8" width="30.5703125" style="75" customWidth="1"/>
    <col min="9" max="9" width="16.28515625" style="75" bestFit="1" customWidth="1"/>
    <col min="10" max="10" width="19.5703125" style="75" customWidth="1"/>
    <col min="11" max="11" width="8.42578125" style="89" customWidth="1"/>
    <col min="12" max="12" width="11.42578125" style="89"/>
    <col min="13" max="13" width="11.42578125" style="89" customWidth="1"/>
    <col min="14" max="14" width="29" style="75" customWidth="1"/>
    <col min="15" max="15" width="13.7109375" style="89" customWidth="1"/>
    <col min="16" max="16" width="9.85546875" style="89" customWidth="1"/>
    <col min="17" max="17" width="11.42578125" style="89" customWidth="1"/>
    <col min="18" max="18" width="29.28515625" style="75" customWidth="1"/>
    <col min="19" max="19" width="33.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92" customFormat="1" ht="46.5" customHeight="1" x14ac:dyDescent="0.25">
      <c r="A2" s="91"/>
      <c r="B2" s="91"/>
      <c r="C2" s="319" t="s">
        <v>21</v>
      </c>
      <c r="D2" s="319"/>
      <c r="E2" s="319"/>
      <c r="F2" s="319"/>
      <c r="G2" s="319"/>
      <c r="H2" s="319"/>
      <c r="I2" s="319"/>
      <c r="J2" s="319"/>
      <c r="K2" s="319"/>
      <c r="L2" s="319"/>
      <c r="M2" s="319"/>
      <c r="N2" s="319"/>
      <c r="O2" s="319"/>
      <c r="P2" s="319"/>
      <c r="Q2" s="319"/>
      <c r="R2" s="319"/>
      <c r="S2" s="319"/>
    </row>
    <row r="3" spans="1:19" s="92" customFormat="1" ht="40.5" customHeight="1" x14ac:dyDescent="0.25">
      <c r="A3" s="91"/>
      <c r="B3" s="91"/>
      <c r="C3" s="93"/>
      <c r="D3" s="93"/>
      <c r="E3" s="93"/>
      <c r="F3" s="93"/>
      <c r="G3" s="93"/>
      <c r="H3" s="93"/>
      <c r="I3" s="93"/>
      <c r="J3" s="93"/>
      <c r="K3" s="93"/>
      <c r="L3" s="93"/>
      <c r="M3" s="93"/>
      <c r="N3" s="93"/>
      <c r="O3" s="93"/>
      <c r="P3" s="93"/>
      <c r="Q3" s="93"/>
      <c r="R3" s="93"/>
      <c r="S3" s="93"/>
    </row>
    <row r="4" spans="1:19" s="92" customFormat="1" ht="45.75" customHeight="1" x14ac:dyDescent="0.25">
      <c r="A4" s="320" t="s">
        <v>101</v>
      </c>
      <c r="B4" s="320"/>
      <c r="C4" s="320"/>
      <c r="D4" s="320"/>
      <c r="E4" s="320"/>
      <c r="F4" s="320"/>
      <c r="G4" s="320"/>
      <c r="H4" s="320"/>
      <c r="I4" s="320"/>
      <c r="J4" s="320"/>
      <c r="K4" s="320"/>
      <c r="L4" s="320"/>
      <c r="M4" s="320"/>
      <c r="N4" s="320"/>
      <c r="O4" s="320"/>
      <c r="P4" s="320"/>
      <c r="Q4" s="320"/>
      <c r="R4" s="320"/>
      <c r="S4" s="320"/>
    </row>
    <row r="5" spans="1:19" s="92" customFormat="1" ht="15" customHeight="1" x14ac:dyDescent="0.25">
      <c r="A5" s="94"/>
      <c r="B5" s="94"/>
      <c r="C5" s="94"/>
      <c r="D5" s="94"/>
      <c r="E5" s="94"/>
      <c r="F5" s="94"/>
      <c r="G5" s="94"/>
      <c r="H5" s="94"/>
      <c r="I5" s="94"/>
      <c r="J5" s="94"/>
      <c r="K5" s="94"/>
      <c r="L5" s="94"/>
      <c r="M5" s="94"/>
      <c r="N5" s="94"/>
      <c r="O5" s="94"/>
      <c r="P5" s="94"/>
      <c r="Q5" s="94"/>
      <c r="R5" s="94"/>
      <c r="S5" s="94"/>
    </row>
    <row r="6" spans="1:19" s="92" customFormat="1" ht="15" customHeight="1" x14ac:dyDescent="0.25">
      <c r="A6" s="94"/>
      <c r="B6" s="94"/>
      <c r="C6" s="94"/>
      <c r="D6" s="94"/>
      <c r="E6" s="94"/>
      <c r="F6" s="94"/>
      <c r="G6" s="94"/>
      <c r="H6" s="94"/>
      <c r="I6" s="94"/>
      <c r="J6" s="94"/>
      <c r="K6" s="94"/>
      <c r="L6" s="94"/>
      <c r="M6" s="94"/>
      <c r="N6" s="94"/>
      <c r="O6" s="94"/>
      <c r="P6" s="94"/>
      <c r="Q6" s="94"/>
      <c r="R6" s="94"/>
      <c r="S6" s="94"/>
    </row>
    <row r="7" spans="1:19" s="92" customFormat="1" x14ac:dyDescent="0.25">
      <c r="A7" s="321"/>
      <c r="B7" s="321"/>
      <c r="C7" s="321"/>
      <c r="D7" s="321"/>
      <c r="E7" s="321"/>
      <c r="F7" s="321"/>
      <c r="G7" s="321"/>
      <c r="H7" s="321"/>
      <c r="I7" s="321"/>
      <c r="J7" s="321"/>
      <c r="K7" s="321"/>
      <c r="L7" s="321"/>
      <c r="M7" s="321"/>
      <c r="N7" s="321"/>
      <c r="O7" s="321"/>
      <c r="P7" s="321"/>
      <c r="Q7" s="321"/>
    </row>
    <row r="8" spans="1:19" s="92" customFormat="1" ht="50.1" customHeight="1" x14ac:dyDescent="0.25">
      <c r="A8" s="322" t="s">
        <v>12</v>
      </c>
      <c r="B8" s="322"/>
      <c r="C8" s="322"/>
      <c r="D8" s="322"/>
      <c r="E8" s="95"/>
      <c r="F8" s="323" t="s">
        <v>98</v>
      </c>
      <c r="G8" s="323"/>
      <c r="H8" s="323"/>
      <c r="I8" s="323"/>
      <c r="J8" s="323"/>
      <c r="K8" s="323"/>
      <c r="L8" s="323"/>
      <c r="M8" s="323"/>
      <c r="N8" s="324" t="s">
        <v>5</v>
      </c>
      <c r="O8" s="324"/>
      <c r="P8" s="324"/>
      <c r="Q8" s="324"/>
      <c r="R8" s="324"/>
      <c r="S8" s="324"/>
    </row>
    <row r="9" spans="1:19" s="92" customFormat="1" ht="9.9499999999999993" customHeight="1" x14ac:dyDescent="0.25">
      <c r="A9" s="95"/>
      <c r="B9" s="95"/>
      <c r="C9" s="95"/>
      <c r="D9" s="95"/>
      <c r="E9" s="95"/>
      <c r="F9" s="95"/>
      <c r="G9" s="95"/>
      <c r="H9" s="95"/>
      <c r="I9" s="95"/>
      <c r="J9" s="95"/>
      <c r="K9" s="95"/>
      <c r="L9" s="95"/>
      <c r="M9" s="95"/>
      <c r="N9" s="96"/>
      <c r="O9" s="96"/>
      <c r="P9" s="96"/>
      <c r="Q9" s="96"/>
      <c r="R9" s="96"/>
      <c r="S9" s="96"/>
    </row>
    <row r="10" spans="1:19" s="78" customFormat="1" ht="46.5" customHeight="1" x14ac:dyDescent="0.25">
      <c r="A10" s="97" t="s">
        <v>99</v>
      </c>
      <c r="B10" s="97" t="s">
        <v>14</v>
      </c>
      <c r="C10" s="97" t="s">
        <v>15</v>
      </c>
      <c r="D10" s="97" t="s">
        <v>100</v>
      </c>
      <c r="E10" s="97" t="s">
        <v>104</v>
      </c>
      <c r="F10" s="98" t="s">
        <v>16</v>
      </c>
      <c r="G10" s="98" t="s">
        <v>105</v>
      </c>
      <c r="H10" s="98" t="s">
        <v>19</v>
      </c>
      <c r="I10" s="98" t="s">
        <v>17</v>
      </c>
      <c r="J10" s="98" t="s">
        <v>18</v>
      </c>
      <c r="K10" s="98" t="s">
        <v>20</v>
      </c>
      <c r="L10" s="98" t="s">
        <v>3</v>
      </c>
      <c r="M10" s="98" t="s">
        <v>4</v>
      </c>
      <c r="N10" s="98" t="s">
        <v>6</v>
      </c>
      <c r="O10" s="98" t="s">
        <v>7</v>
      </c>
      <c r="P10" s="98" t="s">
        <v>8</v>
      </c>
      <c r="Q10" s="98" t="s">
        <v>9</v>
      </c>
      <c r="R10" s="98" t="s">
        <v>10</v>
      </c>
      <c r="S10" s="98" t="s">
        <v>11</v>
      </c>
    </row>
    <row r="11" spans="1:19" s="109" customFormat="1" ht="94.5" x14ac:dyDescent="0.25">
      <c r="A11" s="99" t="s">
        <v>115</v>
      </c>
      <c r="B11" s="99" t="s">
        <v>23</v>
      </c>
      <c r="C11" s="99" t="s">
        <v>37</v>
      </c>
      <c r="D11" s="99" t="s">
        <v>65</v>
      </c>
      <c r="E11" s="100" t="s">
        <v>306</v>
      </c>
      <c r="F11" s="99" t="s">
        <v>307</v>
      </c>
      <c r="G11" s="101" t="s">
        <v>308</v>
      </c>
      <c r="H11" s="99" t="s">
        <v>309</v>
      </c>
      <c r="I11" s="102" t="s">
        <v>310</v>
      </c>
      <c r="J11" s="103" t="s">
        <v>311</v>
      </c>
      <c r="K11" s="104">
        <v>25</v>
      </c>
      <c r="L11" s="105">
        <v>0.45</v>
      </c>
      <c r="M11" s="106">
        <f t="shared" ref="M11:M16" si="0">(K11*(L11/100))</f>
        <v>0.11250000000000002</v>
      </c>
      <c r="N11" s="107" t="s">
        <v>312</v>
      </c>
      <c r="O11" s="104">
        <v>2</v>
      </c>
      <c r="P11" s="104">
        <v>3</v>
      </c>
      <c r="Q11" s="108" t="str">
        <f t="shared" ref="Q11:Q17" si="1">IF($O11*$P11&lt;=0,"",(IF($O11*$P11=9,"ALTO",IF($O11*$P11=6,"ALTO",IF($O11*$P11=4,"MEDIO",IF($O11*$P11=3,"MEDIO",IF($O11*$P11=2,"BAJO",IF($O11*$P11=1,"BAJO",0))))))))</f>
        <v>ALTO</v>
      </c>
      <c r="R11" s="99" t="s">
        <v>313</v>
      </c>
      <c r="S11" s="99"/>
    </row>
    <row r="12" spans="1:19" s="109" customFormat="1" ht="78.75" x14ac:dyDescent="0.25">
      <c r="A12" s="99" t="s">
        <v>115</v>
      </c>
      <c r="B12" s="99" t="s">
        <v>23</v>
      </c>
      <c r="C12" s="99" t="s">
        <v>37</v>
      </c>
      <c r="D12" s="99" t="s">
        <v>64</v>
      </c>
      <c r="E12" s="100" t="s">
        <v>306</v>
      </c>
      <c r="F12" s="99" t="s">
        <v>307</v>
      </c>
      <c r="G12" s="101" t="s">
        <v>314</v>
      </c>
      <c r="H12" s="99" t="s">
        <v>315</v>
      </c>
      <c r="I12" s="102" t="s">
        <v>316</v>
      </c>
      <c r="J12" s="103" t="s">
        <v>317</v>
      </c>
      <c r="K12" s="104">
        <v>25</v>
      </c>
      <c r="L12" s="105">
        <v>0.15</v>
      </c>
      <c r="M12" s="106">
        <f t="shared" si="0"/>
        <v>3.7499999999999999E-2</v>
      </c>
      <c r="N12" s="107" t="s">
        <v>318</v>
      </c>
      <c r="O12" s="104">
        <v>2</v>
      </c>
      <c r="P12" s="104">
        <v>3</v>
      </c>
      <c r="Q12" s="108" t="str">
        <f t="shared" si="1"/>
        <v>ALTO</v>
      </c>
      <c r="R12" s="99" t="s">
        <v>319</v>
      </c>
      <c r="S12" s="99"/>
    </row>
    <row r="13" spans="1:19" s="109" customFormat="1" ht="47.25" x14ac:dyDescent="0.25">
      <c r="A13" s="99" t="s">
        <v>115</v>
      </c>
      <c r="B13" s="99" t="s">
        <v>23</v>
      </c>
      <c r="C13" s="99" t="s">
        <v>37</v>
      </c>
      <c r="D13" s="99" t="s">
        <v>64</v>
      </c>
      <c r="E13" s="100" t="s">
        <v>306</v>
      </c>
      <c r="F13" s="99" t="s">
        <v>307</v>
      </c>
      <c r="G13" s="101" t="s">
        <v>320</v>
      </c>
      <c r="H13" s="99" t="s">
        <v>321</v>
      </c>
      <c r="I13" s="110">
        <v>42855</v>
      </c>
      <c r="J13" s="111" t="s">
        <v>322</v>
      </c>
      <c r="K13" s="104">
        <v>15</v>
      </c>
      <c r="L13" s="105">
        <v>0</v>
      </c>
      <c r="M13" s="106">
        <f t="shared" si="0"/>
        <v>0</v>
      </c>
      <c r="N13" s="107" t="s">
        <v>323</v>
      </c>
      <c r="O13" s="104">
        <v>1</v>
      </c>
      <c r="P13" s="104">
        <v>3</v>
      </c>
      <c r="Q13" s="108" t="str">
        <f t="shared" si="1"/>
        <v>MEDIO</v>
      </c>
      <c r="R13" s="99" t="s">
        <v>324</v>
      </c>
      <c r="S13" s="99"/>
    </row>
    <row r="14" spans="1:19" s="109" customFormat="1" ht="94.5" x14ac:dyDescent="0.25">
      <c r="A14" s="99" t="s">
        <v>115</v>
      </c>
      <c r="B14" s="99" t="s">
        <v>23</v>
      </c>
      <c r="C14" s="99" t="s">
        <v>37</v>
      </c>
      <c r="D14" s="99" t="s">
        <v>65</v>
      </c>
      <c r="E14" s="100" t="s">
        <v>306</v>
      </c>
      <c r="F14" s="99" t="s">
        <v>307</v>
      </c>
      <c r="G14" s="101" t="s">
        <v>325</v>
      </c>
      <c r="H14" s="99" t="s">
        <v>326</v>
      </c>
      <c r="I14" s="99" t="s">
        <v>327</v>
      </c>
      <c r="J14" s="103" t="s">
        <v>328</v>
      </c>
      <c r="K14" s="104">
        <v>10</v>
      </c>
      <c r="L14" s="105">
        <v>0</v>
      </c>
      <c r="M14" s="106">
        <f t="shared" si="0"/>
        <v>0</v>
      </c>
      <c r="N14" s="107" t="s">
        <v>329</v>
      </c>
      <c r="O14" s="104">
        <v>1</v>
      </c>
      <c r="P14" s="104">
        <v>2</v>
      </c>
      <c r="Q14" s="108" t="str">
        <f t="shared" si="1"/>
        <v>BAJO</v>
      </c>
      <c r="R14" s="99" t="s">
        <v>330</v>
      </c>
      <c r="S14" s="99"/>
    </row>
    <row r="15" spans="1:19" s="109" customFormat="1" ht="94.5" x14ac:dyDescent="0.25">
      <c r="A15" s="99" t="s">
        <v>115</v>
      </c>
      <c r="B15" s="99" t="s">
        <v>23</v>
      </c>
      <c r="C15" s="99" t="s">
        <v>37</v>
      </c>
      <c r="D15" s="99" t="s">
        <v>65</v>
      </c>
      <c r="E15" s="100" t="s">
        <v>306</v>
      </c>
      <c r="F15" s="99" t="s">
        <v>307</v>
      </c>
      <c r="G15" s="101" t="s">
        <v>331</v>
      </c>
      <c r="H15" s="99" t="s">
        <v>332</v>
      </c>
      <c r="I15" s="99" t="s">
        <v>316</v>
      </c>
      <c r="J15" s="103" t="s">
        <v>333</v>
      </c>
      <c r="K15" s="104">
        <v>10</v>
      </c>
      <c r="L15" s="105">
        <v>0</v>
      </c>
      <c r="M15" s="106">
        <f t="shared" si="0"/>
        <v>0</v>
      </c>
      <c r="N15" s="107" t="s">
        <v>334</v>
      </c>
      <c r="O15" s="104">
        <v>2</v>
      </c>
      <c r="P15" s="104">
        <v>3</v>
      </c>
      <c r="Q15" s="108" t="str">
        <f t="shared" si="1"/>
        <v>ALTO</v>
      </c>
      <c r="R15" s="99" t="s">
        <v>335</v>
      </c>
      <c r="S15" s="99"/>
    </row>
    <row r="16" spans="1:19" s="109" customFormat="1" ht="110.25" x14ac:dyDescent="0.25">
      <c r="A16" s="99" t="s">
        <v>115</v>
      </c>
      <c r="B16" s="99" t="s">
        <v>24</v>
      </c>
      <c r="C16" s="99" t="s">
        <v>39</v>
      </c>
      <c r="D16" s="99" t="s">
        <v>70</v>
      </c>
      <c r="E16" s="100" t="s">
        <v>306</v>
      </c>
      <c r="F16" s="99" t="s">
        <v>307</v>
      </c>
      <c r="G16" s="101" t="s">
        <v>336</v>
      </c>
      <c r="H16" s="99" t="s">
        <v>337</v>
      </c>
      <c r="I16" s="99" t="s">
        <v>338</v>
      </c>
      <c r="J16" s="103" t="s">
        <v>339</v>
      </c>
      <c r="K16" s="104">
        <v>5</v>
      </c>
      <c r="L16" s="105">
        <v>0.95</v>
      </c>
      <c r="M16" s="106">
        <f t="shared" si="0"/>
        <v>4.7500000000000001E-2</v>
      </c>
      <c r="N16" s="107" t="s">
        <v>340</v>
      </c>
      <c r="O16" s="104">
        <v>1</v>
      </c>
      <c r="P16" s="104">
        <v>2</v>
      </c>
      <c r="Q16" s="108" t="str">
        <f t="shared" si="1"/>
        <v>BAJO</v>
      </c>
      <c r="R16" s="99" t="s">
        <v>341</v>
      </c>
      <c r="S16" s="99"/>
    </row>
    <row r="17" spans="1:19" s="109" customFormat="1" ht="126" x14ac:dyDescent="0.25">
      <c r="A17" s="99" t="s">
        <v>342</v>
      </c>
      <c r="B17" s="99" t="s">
        <v>30</v>
      </c>
      <c r="C17" s="99" t="s">
        <v>54</v>
      </c>
      <c r="D17" s="99" t="s">
        <v>90</v>
      </c>
      <c r="E17" s="100" t="s">
        <v>306</v>
      </c>
      <c r="F17" s="99" t="s">
        <v>343</v>
      </c>
      <c r="G17" s="99" t="s">
        <v>344</v>
      </c>
      <c r="H17" s="99" t="s">
        <v>345</v>
      </c>
      <c r="I17" s="99" t="s">
        <v>346</v>
      </c>
      <c r="J17" s="99" t="s">
        <v>347</v>
      </c>
      <c r="K17" s="104">
        <v>10</v>
      </c>
      <c r="L17" s="105">
        <v>0.15</v>
      </c>
      <c r="M17" s="106">
        <f>(K17*(L17/100))</f>
        <v>1.4999999999999999E-2</v>
      </c>
      <c r="N17" s="107" t="s">
        <v>348</v>
      </c>
      <c r="O17" s="104"/>
      <c r="P17" s="104"/>
      <c r="Q17" s="108" t="str">
        <f t="shared" si="1"/>
        <v/>
      </c>
      <c r="R17" s="99"/>
      <c r="S17" s="99"/>
    </row>
    <row r="18" spans="1:19" s="117" customFormat="1" ht="35.1" customHeight="1" x14ac:dyDescent="0.25">
      <c r="A18" s="112"/>
      <c r="B18" s="112"/>
      <c r="C18" s="112"/>
      <c r="D18" s="112"/>
      <c r="E18" s="112"/>
      <c r="F18" s="112"/>
      <c r="G18" s="112"/>
      <c r="H18" s="112"/>
      <c r="I18" s="112"/>
      <c r="J18" s="112"/>
      <c r="K18" s="113">
        <f>SUM(K11:K17)</f>
        <v>100</v>
      </c>
      <c r="L18" s="114"/>
      <c r="M18" s="115">
        <f>SUM(M11:M17)</f>
        <v>0.21250000000000002</v>
      </c>
      <c r="N18" s="112"/>
      <c r="O18" s="116"/>
      <c r="P18" s="116"/>
      <c r="Q18" s="116"/>
      <c r="R18" s="112"/>
      <c r="S18" s="112"/>
    </row>
  </sheetData>
  <sheetProtection formatColumns="0" formatRows="0" insertRows="0" deleteRows="0" sort="0" autoFilter="0"/>
  <mergeCells count="6">
    <mergeCell ref="C2:S2"/>
    <mergeCell ref="A4:S4"/>
    <mergeCell ref="A7:Q7"/>
    <mergeCell ref="A8:D8"/>
    <mergeCell ref="F8:M8"/>
    <mergeCell ref="N8:S8"/>
  </mergeCells>
  <conditionalFormatting sqref="Q11:Q17">
    <cfRule type="cellIs" dxfId="207" priority="12" operator="equal">
      <formula>"ALTO"</formula>
    </cfRule>
    <cfRule type="cellIs" dxfId="206" priority="13" operator="equal">
      <formula>"MEDIO"</formula>
    </cfRule>
    <cfRule type="cellIs" dxfId="205" priority="14" operator="equal">
      <formula>"BAJO"</formula>
    </cfRule>
  </conditionalFormatting>
  <conditionalFormatting sqref="O11:P17">
    <cfRule type="cellIs" dxfId="204" priority="9" operator="equal">
      <formula>3</formula>
    </cfRule>
    <cfRule type="cellIs" dxfId="203" priority="10" operator="equal">
      <formula>2</formula>
    </cfRule>
    <cfRule type="cellIs" dxfId="202" priority="11" operator="equal">
      <formula>1</formula>
    </cfRule>
  </conditionalFormatting>
  <conditionalFormatting sqref="L11:L17">
    <cfRule type="cellIs" dxfId="201" priority="5" operator="between">
      <formula>0.75</formula>
      <formula>1</formula>
    </cfRule>
    <cfRule type="cellIs" dxfId="200" priority="6" operator="between">
      <formula>0.5</formula>
      <formula>0.7499</formula>
    </cfRule>
    <cfRule type="cellIs" dxfId="199" priority="7" operator="between">
      <formula>0.25</formula>
      <formula>0.4999</formula>
    </cfRule>
    <cfRule type="cellIs" dxfId="198" priority="8" operator="between">
      <formula>0.01</formula>
      <formula>0.2499</formula>
    </cfRule>
  </conditionalFormatting>
  <conditionalFormatting sqref="M18">
    <cfRule type="cellIs" dxfId="197" priority="1" operator="between">
      <formula>0.75</formula>
      <formula>1</formula>
    </cfRule>
    <cfRule type="cellIs" dxfId="196" priority="2" operator="between">
      <formula>0.5</formula>
      <formula>0.7499</formula>
    </cfRule>
    <cfRule type="cellIs" dxfId="195" priority="3" operator="between">
      <formula>0.251</formula>
      <formula>0.4999</formula>
    </cfRule>
    <cfRule type="cellIs" dxfId="194" priority="4" operator="between">
      <formula>0</formula>
      <formula>0.25</formula>
    </cfRule>
  </conditionalFormatting>
  <dataValidations count="15">
    <dataValidation type="custom" showInputMessage="1" showErrorMessage="1" error="NO ESCRIBA NADA EN ESTA COLUMNA" sqref="Q11:Q17">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17">
      <formula1>EJES_ESTRATEGICOS</formula1>
    </dataValidation>
    <dataValidation allowBlank="1" showInputMessage="1" showErrorMessage="1" promptTitle="Mitigación" prompt="Es el esfuerzo por reducir los riesgos inherentes a la ejecución de las actividades planificadas." sqref="R11:R17"/>
    <dataValidation type="whole" allowBlank="1" showInputMessage="1" showErrorMessage="1" error="Escala 1 al 3" promptTitle="Probabilidad" prompt="Es la medida de incertidumbre asociada a la ejecucion de una tarea o actividad determinada.  Donde 1 es dificultad baja, 2 media y 3 alta" sqref="O11:O17">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17">
      <formula1>1</formula1>
      <formula2>3</formula2>
    </dataValidation>
    <dataValidation allowBlank="1" showInputMessage="1" showErrorMessage="1" promptTitle="Fecha de Alcance o Logro" prompt="Es la fecha  de logro o ejecución de la actividad" sqref="I11:I17"/>
    <dataValidation allowBlank="1" showInputMessage="1" showErrorMessage="1" promptTitle="Riesgo" sqref="N11:N17"/>
    <dataValidation type="whole" allowBlank="1" showInputMessage="1" showErrorMessage="1" promptTitle="PESO" prompt="La distribucción del peso debe ser en base a una escala de 100. La sumatoria no debera exceder de 100" sqref="K11:K17">
      <formula1>1</formula1>
      <formula2>100</formula2>
    </dataValidation>
    <dataValidation allowBlank="1" showInputMessage="1" showErrorMessage="1" promptTitle="% Avance Real" prompt="El porcentaje del Avance Real de la tarea sera calculado en función al peso por el avance de la tarea divido entre 100" sqref="M11:M17"/>
    <dataValidation allowBlank="1" showInputMessage="1" showErrorMessage="1" promptTitle="% Avance de Tarea" prompt="Indicar en que porcentaje se ha ejecutado la tarea descrita." sqref="L11:L17"/>
    <dataValidation type="list" allowBlank="1" showErrorMessage="1" sqref="B11">
      <formula1>OBJETIVO_S__GENERAL_ES</formula1>
    </dataValidation>
    <dataValidation type="decimal" operator="equal" allowBlank="1" showInputMessage="1" showErrorMessage="1" sqref="M18">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1:J12 J14:J17"/>
    <dataValidation type="custom" operator="equal" allowBlank="1" showInputMessage="1" showErrorMessage="1" sqref="K18">
      <formula1>AND($K$11:$K$17&gt;=100)</formula1>
    </dataValidation>
  </dataValidations>
  <pageMargins left="0.42" right="0.28000000000000003" top="0.75" bottom="0.75" header="0.3" footer="0.3"/>
  <pageSetup paperSize="5" scale="40"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Comunicaciones v2.xlsx]PDI - Actualizado'!#REF!</xm:f>
          </x14:formula1>
          <xm:sqref>B12:B17</xm:sqref>
        </x14:dataValidation>
        <x14:dataValidation type="list" allowBlank="1" showInputMessage="1" showErrorMessage="1">
          <x14:formula1>
            <xm:f>'D:\VICERRECTORIA PLANIFICACION ITLA\Planes Operativos ITLA\POA 2017\[POA 2017 - Comunicaciones v2.xlsx]PDI - Actualizado'!#REF!</xm:f>
          </x14:formula1>
          <xm:sqref>D11:D17</xm:sqref>
        </x14:dataValidation>
        <x14:dataValidation type="list" allowBlank="1" showErrorMessage="1" promptTitle="Ejes Estrategicos" prompt="1. So">
          <x14:formula1>
            <xm:f>'D:\VICERRECTORIA PLANIFICACION ITLA\Planes Operativos ITLA\POA 2017\[POA 2017 - Comunicaciones v2.xlsx]PDI - Actualizado'!#REF!</xm:f>
          </x14:formula1>
          <xm:sqref>C11:C17</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view="pageBreakPreview" zoomScale="55" zoomScaleNormal="80" zoomScaleSheetLayoutView="55" workbookViewId="0">
      <selection activeCell="C13" sqref="C13"/>
    </sheetView>
  </sheetViews>
  <sheetFormatPr baseColWidth="10" defaultColWidth="10.85546875" defaultRowHeight="15" x14ac:dyDescent="0.25"/>
  <cols>
    <col min="1" max="1" width="28.42578125" style="75" customWidth="1"/>
    <col min="2" max="5" width="25.7109375" style="75" customWidth="1"/>
    <col min="6" max="6" width="31.85546875" style="75" customWidth="1"/>
    <col min="7" max="7" width="30.42578125" style="75" customWidth="1"/>
    <col min="8" max="8" width="35.85546875" style="75" customWidth="1"/>
    <col min="9" max="9" width="17.42578125" style="75" customWidth="1"/>
    <col min="10" max="10" width="19.42578125" style="75" customWidth="1"/>
    <col min="11" max="11" width="9.42578125" style="89" customWidth="1"/>
    <col min="12" max="13" width="10.85546875" style="89" customWidth="1"/>
    <col min="14" max="14" width="29" style="75" customWidth="1"/>
    <col min="15" max="15" width="13.7109375" style="89" customWidth="1"/>
    <col min="16" max="16" width="9.85546875" style="89" customWidth="1"/>
    <col min="17" max="17" width="10.85546875" style="89" customWidth="1"/>
    <col min="18" max="18" width="29.28515625" style="75" customWidth="1"/>
    <col min="19" max="19" width="41.42578125" style="75" customWidth="1"/>
    <col min="20" max="16384" width="10.8554687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85" customFormat="1" ht="75" x14ac:dyDescent="0.25">
      <c r="A11" s="79" t="s">
        <v>115</v>
      </c>
      <c r="B11" s="79" t="s">
        <v>23</v>
      </c>
      <c r="C11" s="79" t="s">
        <v>34</v>
      </c>
      <c r="D11" s="79" t="s">
        <v>60</v>
      </c>
      <c r="E11" s="80" t="s">
        <v>228</v>
      </c>
      <c r="F11" s="79" t="s">
        <v>229</v>
      </c>
      <c r="G11" s="79" t="s">
        <v>230</v>
      </c>
      <c r="H11" s="79" t="s">
        <v>231</v>
      </c>
      <c r="I11" s="79" t="s">
        <v>232</v>
      </c>
      <c r="J11" s="79" t="s">
        <v>233</v>
      </c>
      <c r="K11" s="83">
        <v>3</v>
      </c>
      <c r="L11" s="3"/>
      <c r="M11" s="5">
        <f t="shared" ref="M11:M25" si="0">(K11*(L11/100))</f>
        <v>0</v>
      </c>
      <c r="N11" s="84" t="s">
        <v>234</v>
      </c>
      <c r="O11" s="83">
        <v>2</v>
      </c>
      <c r="P11" s="83">
        <v>3</v>
      </c>
      <c r="Q11" s="37" t="str">
        <f t="shared" ref="Q11:Q25" si="1">IF($O11*$P11&lt;=0,"",(IF($O11*$P11=9,"ALTO",IF($O11*$P11=6,"ALTO",IF($O11*$P11=4,"MEDIO",IF($O11*$P11=3,"MEDIO",IF($O11*$P11=2,"BAJO",IF($O11*$P11=1,"BAJO",0))))))))</f>
        <v>ALTO</v>
      </c>
      <c r="R11" s="79" t="s">
        <v>235</v>
      </c>
      <c r="S11" s="79"/>
    </row>
    <row r="12" spans="1:19" s="85" customFormat="1" ht="75" x14ac:dyDescent="0.25">
      <c r="A12" s="79" t="s">
        <v>115</v>
      </c>
      <c r="B12" s="79" t="s">
        <v>23</v>
      </c>
      <c r="C12" s="79" t="s">
        <v>34</v>
      </c>
      <c r="D12" s="79" t="s">
        <v>60</v>
      </c>
      <c r="E12" s="80" t="s">
        <v>228</v>
      </c>
      <c r="F12" s="79" t="s">
        <v>229</v>
      </c>
      <c r="G12" s="79" t="s">
        <v>230</v>
      </c>
      <c r="H12" s="79" t="s">
        <v>236</v>
      </c>
      <c r="I12" s="79" t="s">
        <v>237</v>
      </c>
      <c r="J12" s="79" t="s">
        <v>238</v>
      </c>
      <c r="K12" s="83">
        <v>3</v>
      </c>
      <c r="L12" s="3"/>
      <c r="M12" s="5">
        <f t="shared" si="0"/>
        <v>0</v>
      </c>
      <c r="N12" s="84" t="s">
        <v>234</v>
      </c>
      <c r="O12" s="83">
        <v>2</v>
      </c>
      <c r="P12" s="83">
        <v>3</v>
      </c>
      <c r="Q12" s="37" t="str">
        <f t="shared" si="1"/>
        <v>ALTO</v>
      </c>
      <c r="R12" s="79" t="s">
        <v>235</v>
      </c>
      <c r="S12" s="79"/>
    </row>
    <row r="13" spans="1:19" s="85" customFormat="1" ht="90" x14ac:dyDescent="0.25">
      <c r="A13" s="79" t="s">
        <v>115</v>
      </c>
      <c r="B13" s="79" t="s">
        <v>23</v>
      </c>
      <c r="C13" s="79" t="s">
        <v>34</v>
      </c>
      <c r="D13" s="79" t="s">
        <v>60</v>
      </c>
      <c r="E13" s="80" t="s">
        <v>228</v>
      </c>
      <c r="F13" s="79" t="s">
        <v>229</v>
      </c>
      <c r="G13" s="79" t="s">
        <v>230</v>
      </c>
      <c r="H13" s="79" t="s">
        <v>239</v>
      </c>
      <c r="I13" s="79" t="s">
        <v>240</v>
      </c>
      <c r="J13" s="79" t="s">
        <v>241</v>
      </c>
      <c r="K13" s="83">
        <v>4</v>
      </c>
      <c r="L13" s="3"/>
      <c r="M13" s="5">
        <f t="shared" si="0"/>
        <v>0</v>
      </c>
      <c r="N13" s="84" t="s">
        <v>234</v>
      </c>
      <c r="O13" s="83">
        <v>2</v>
      </c>
      <c r="P13" s="83">
        <v>3</v>
      </c>
      <c r="Q13" s="37" t="str">
        <f t="shared" si="1"/>
        <v>ALTO</v>
      </c>
      <c r="R13" s="79" t="s">
        <v>235</v>
      </c>
      <c r="S13" s="79"/>
    </row>
    <row r="14" spans="1:19" s="85" customFormat="1" ht="60" x14ac:dyDescent="0.25">
      <c r="A14" s="79" t="s">
        <v>115</v>
      </c>
      <c r="B14" s="79" t="s">
        <v>23</v>
      </c>
      <c r="C14" s="79" t="s">
        <v>35</v>
      </c>
      <c r="D14" s="79" t="s">
        <v>61</v>
      </c>
      <c r="E14" s="80" t="s">
        <v>228</v>
      </c>
      <c r="F14" s="79" t="s">
        <v>242</v>
      </c>
      <c r="G14" s="79" t="s">
        <v>243</v>
      </c>
      <c r="H14" s="79" t="s">
        <v>244</v>
      </c>
      <c r="I14" s="79" t="s">
        <v>232</v>
      </c>
      <c r="J14" s="79" t="s">
        <v>245</v>
      </c>
      <c r="K14" s="83">
        <v>10</v>
      </c>
      <c r="L14" s="3"/>
      <c r="M14" s="5">
        <f t="shared" si="0"/>
        <v>0</v>
      </c>
      <c r="N14" s="84" t="s">
        <v>246</v>
      </c>
      <c r="O14" s="83">
        <v>1</v>
      </c>
      <c r="P14" s="83">
        <v>3</v>
      </c>
      <c r="Q14" s="37" t="str">
        <f t="shared" si="1"/>
        <v>MEDIO</v>
      </c>
      <c r="R14" s="79" t="s">
        <v>247</v>
      </c>
      <c r="S14" s="79"/>
    </row>
    <row r="15" spans="1:19" s="85" customFormat="1" ht="60" x14ac:dyDescent="0.25">
      <c r="A15" s="79" t="s">
        <v>115</v>
      </c>
      <c r="B15" s="79" t="s">
        <v>23</v>
      </c>
      <c r="C15" s="79" t="s">
        <v>35</v>
      </c>
      <c r="D15" s="79" t="s">
        <v>62</v>
      </c>
      <c r="E15" s="80" t="s">
        <v>228</v>
      </c>
      <c r="F15" s="79" t="s">
        <v>248</v>
      </c>
      <c r="G15" s="79" t="s">
        <v>243</v>
      </c>
      <c r="H15" s="79" t="s">
        <v>249</v>
      </c>
      <c r="I15" s="79" t="s">
        <v>240</v>
      </c>
      <c r="J15" s="79" t="s">
        <v>245</v>
      </c>
      <c r="K15" s="83">
        <v>10</v>
      </c>
      <c r="L15" s="3"/>
      <c r="M15" s="5">
        <f t="shared" si="0"/>
        <v>0</v>
      </c>
      <c r="N15" s="84" t="s">
        <v>246</v>
      </c>
      <c r="O15" s="83">
        <v>1</v>
      </c>
      <c r="P15" s="83">
        <v>3</v>
      </c>
      <c r="Q15" s="37" t="str">
        <f t="shared" si="1"/>
        <v>MEDIO</v>
      </c>
      <c r="R15" s="79" t="s">
        <v>247</v>
      </c>
      <c r="S15" s="79"/>
    </row>
    <row r="16" spans="1:19" s="85" customFormat="1" ht="60" x14ac:dyDescent="0.25">
      <c r="A16" s="79" t="s">
        <v>115</v>
      </c>
      <c r="B16" s="79" t="s">
        <v>23</v>
      </c>
      <c r="C16" s="79" t="s">
        <v>36</v>
      </c>
      <c r="D16" s="79" t="s">
        <v>63</v>
      </c>
      <c r="E16" s="80" t="s">
        <v>228</v>
      </c>
      <c r="F16" s="79" t="s">
        <v>250</v>
      </c>
      <c r="G16" s="79" t="s">
        <v>251</v>
      </c>
      <c r="H16" s="79" t="s">
        <v>252</v>
      </c>
      <c r="I16" s="79" t="s">
        <v>253</v>
      </c>
      <c r="J16" s="79" t="s">
        <v>254</v>
      </c>
      <c r="K16" s="83">
        <v>10</v>
      </c>
      <c r="L16" s="3"/>
      <c r="M16" s="5">
        <f t="shared" si="0"/>
        <v>0</v>
      </c>
      <c r="N16" s="84" t="s">
        <v>255</v>
      </c>
      <c r="O16" s="83">
        <v>2</v>
      </c>
      <c r="P16" s="83">
        <v>3</v>
      </c>
      <c r="Q16" s="37" t="str">
        <f t="shared" si="1"/>
        <v>ALTO</v>
      </c>
      <c r="R16" s="79" t="s">
        <v>256</v>
      </c>
      <c r="S16" s="79" t="s">
        <v>257</v>
      </c>
    </row>
    <row r="17" spans="1:19" s="85" customFormat="1" ht="105" x14ac:dyDescent="0.25">
      <c r="A17" s="79" t="s">
        <v>91</v>
      </c>
      <c r="B17" s="79" t="s">
        <v>26</v>
      </c>
      <c r="C17" s="79" t="s">
        <v>44</v>
      </c>
      <c r="D17" s="79" t="s">
        <v>78</v>
      </c>
      <c r="E17" s="80" t="s">
        <v>228</v>
      </c>
      <c r="F17" s="79" t="s">
        <v>258</v>
      </c>
      <c r="G17" s="79" t="s">
        <v>259</v>
      </c>
      <c r="H17" s="79" t="s">
        <v>260</v>
      </c>
      <c r="I17" s="79" t="s">
        <v>240</v>
      </c>
      <c r="J17" s="79" t="s">
        <v>261</v>
      </c>
      <c r="K17" s="83">
        <v>5</v>
      </c>
      <c r="L17" s="3"/>
      <c r="M17" s="5">
        <f t="shared" si="0"/>
        <v>0</v>
      </c>
      <c r="N17" s="84" t="s">
        <v>262</v>
      </c>
      <c r="O17" s="83">
        <v>2</v>
      </c>
      <c r="P17" s="83">
        <v>3</v>
      </c>
      <c r="Q17" s="37" t="str">
        <f t="shared" si="1"/>
        <v>ALTO</v>
      </c>
      <c r="R17" s="79" t="s">
        <v>263</v>
      </c>
      <c r="S17" s="79"/>
    </row>
    <row r="18" spans="1:19" s="85" customFormat="1" ht="75" x14ac:dyDescent="0.25">
      <c r="A18" s="79" t="s">
        <v>264</v>
      </c>
      <c r="B18" s="79" t="s">
        <v>27</v>
      </c>
      <c r="C18" s="79" t="s">
        <v>47</v>
      </c>
      <c r="D18" s="79" t="s">
        <v>83</v>
      </c>
      <c r="E18" s="80" t="s">
        <v>228</v>
      </c>
      <c r="F18" s="79" t="s">
        <v>265</v>
      </c>
      <c r="G18" s="79" t="s">
        <v>266</v>
      </c>
      <c r="H18" s="79" t="s">
        <v>267</v>
      </c>
      <c r="I18" s="79" t="s">
        <v>232</v>
      </c>
      <c r="J18" s="79" t="s">
        <v>268</v>
      </c>
      <c r="K18" s="83">
        <v>10</v>
      </c>
      <c r="L18" s="3"/>
      <c r="M18" s="5">
        <f t="shared" si="0"/>
        <v>0</v>
      </c>
      <c r="N18" s="84" t="s">
        <v>269</v>
      </c>
      <c r="O18" s="83">
        <v>1</v>
      </c>
      <c r="P18" s="83">
        <v>3</v>
      </c>
      <c r="Q18" s="37" t="str">
        <f t="shared" si="1"/>
        <v>MEDIO</v>
      </c>
      <c r="R18" s="79" t="s">
        <v>270</v>
      </c>
      <c r="S18" s="79"/>
    </row>
    <row r="19" spans="1:19" s="85" customFormat="1" ht="75" x14ac:dyDescent="0.25">
      <c r="A19" s="79" t="s">
        <v>264</v>
      </c>
      <c r="B19" s="79" t="s">
        <v>27</v>
      </c>
      <c r="C19" s="79" t="s">
        <v>47</v>
      </c>
      <c r="D19" s="79" t="s">
        <v>84</v>
      </c>
      <c r="E19" s="80" t="s">
        <v>228</v>
      </c>
      <c r="F19" s="79" t="s">
        <v>271</v>
      </c>
      <c r="G19" s="79" t="s">
        <v>272</v>
      </c>
      <c r="H19" s="79" t="s">
        <v>273</v>
      </c>
      <c r="I19" s="79" t="s">
        <v>274</v>
      </c>
      <c r="J19" s="79" t="s">
        <v>275</v>
      </c>
      <c r="K19" s="83">
        <v>5</v>
      </c>
      <c r="L19" s="3"/>
      <c r="M19" s="5">
        <f t="shared" si="0"/>
        <v>0</v>
      </c>
      <c r="N19" s="84" t="s">
        <v>276</v>
      </c>
      <c r="O19" s="83">
        <v>2</v>
      </c>
      <c r="P19" s="83">
        <v>2</v>
      </c>
      <c r="Q19" s="37" t="str">
        <f t="shared" si="1"/>
        <v>MEDIO</v>
      </c>
      <c r="R19" s="79" t="s">
        <v>277</v>
      </c>
      <c r="S19" s="79"/>
    </row>
    <row r="20" spans="1:19" s="85" customFormat="1" ht="105" x14ac:dyDescent="0.25">
      <c r="A20" s="79" t="s">
        <v>264</v>
      </c>
      <c r="B20" s="79" t="s">
        <v>27</v>
      </c>
      <c r="C20" s="79" t="s">
        <v>47</v>
      </c>
      <c r="D20" s="79" t="s">
        <v>84</v>
      </c>
      <c r="E20" s="80" t="s">
        <v>228</v>
      </c>
      <c r="F20" s="79" t="s">
        <v>278</v>
      </c>
      <c r="G20" s="79" t="s">
        <v>272</v>
      </c>
      <c r="H20" s="79" t="s">
        <v>279</v>
      </c>
      <c r="I20" s="79" t="s">
        <v>280</v>
      </c>
      <c r="J20" s="79" t="s">
        <v>281</v>
      </c>
      <c r="K20" s="83">
        <v>5</v>
      </c>
      <c r="L20" s="3"/>
      <c r="M20" s="5">
        <f t="shared" si="0"/>
        <v>0</v>
      </c>
      <c r="N20" s="84" t="s">
        <v>282</v>
      </c>
      <c r="O20" s="83">
        <v>2</v>
      </c>
      <c r="P20" s="83">
        <v>2</v>
      </c>
      <c r="Q20" s="37" t="str">
        <f t="shared" si="1"/>
        <v>MEDIO</v>
      </c>
      <c r="R20" s="79" t="s">
        <v>283</v>
      </c>
      <c r="S20" s="79"/>
    </row>
    <row r="21" spans="1:19" s="85" customFormat="1" ht="105" x14ac:dyDescent="0.25">
      <c r="A21" s="79" t="s">
        <v>264</v>
      </c>
      <c r="B21" s="79" t="s">
        <v>27</v>
      </c>
      <c r="C21" s="79" t="s">
        <v>47</v>
      </c>
      <c r="D21" s="79" t="s">
        <v>84</v>
      </c>
      <c r="E21" s="80" t="s">
        <v>228</v>
      </c>
      <c r="F21" s="79" t="s">
        <v>284</v>
      </c>
      <c r="G21" s="79" t="s">
        <v>272</v>
      </c>
      <c r="H21" s="79" t="s">
        <v>285</v>
      </c>
      <c r="I21" s="79" t="s">
        <v>286</v>
      </c>
      <c r="J21" s="79" t="s">
        <v>287</v>
      </c>
      <c r="K21" s="83">
        <v>5</v>
      </c>
      <c r="L21" s="3"/>
      <c r="M21" s="5">
        <f t="shared" si="0"/>
        <v>0</v>
      </c>
      <c r="N21" s="84" t="s">
        <v>282</v>
      </c>
      <c r="O21" s="83">
        <v>2</v>
      </c>
      <c r="P21" s="83">
        <v>2</v>
      </c>
      <c r="Q21" s="37" t="str">
        <f t="shared" si="1"/>
        <v>MEDIO</v>
      </c>
      <c r="R21" s="79" t="s">
        <v>283</v>
      </c>
      <c r="S21" s="79"/>
    </row>
    <row r="22" spans="1:19" s="85" customFormat="1" ht="105" x14ac:dyDescent="0.25">
      <c r="A22" s="79" t="s">
        <v>264</v>
      </c>
      <c r="B22" s="79" t="s">
        <v>27</v>
      </c>
      <c r="C22" s="79" t="s">
        <v>47</v>
      </c>
      <c r="D22" s="79" t="s">
        <v>84</v>
      </c>
      <c r="E22" s="80" t="s">
        <v>228</v>
      </c>
      <c r="F22" s="79" t="s">
        <v>288</v>
      </c>
      <c r="G22" s="79" t="s">
        <v>272</v>
      </c>
      <c r="H22" s="79" t="s">
        <v>289</v>
      </c>
      <c r="I22" s="79" t="s">
        <v>290</v>
      </c>
      <c r="J22" s="79" t="s">
        <v>281</v>
      </c>
      <c r="K22" s="83">
        <v>5</v>
      </c>
      <c r="L22" s="3"/>
      <c r="M22" s="5">
        <f t="shared" si="0"/>
        <v>0</v>
      </c>
      <c r="N22" s="84" t="s">
        <v>282</v>
      </c>
      <c r="O22" s="83">
        <v>2</v>
      </c>
      <c r="P22" s="83">
        <v>2</v>
      </c>
      <c r="Q22" s="37" t="str">
        <f t="shared" si="1"/>
        <v>MEDIO</v>
      </c>
      <c r="R22" s="79" t="s">
        <v>283</v>
      </c>
      <c r="S22" s="79"/>
    </row>
    <row r="23" spans="1:19" s="85" customFormat="1" ht="45" x14ac:dyDescent="0.25">
      <c r="A23" s="79" t="s">
        <v>264</v>
      </c>
      <c r="B23" s="79" t="s">
        <v>28</v>
      </c>
      <c r="C23" s="79" t="s">
        <v>50</v>
      </c>
      <c r="D23" s="79" t="s">
        <v>87</v>
      </c>
      <c r="E23" s="80" t="s">
        <v>228</v>
      </c>
      <c r="F23" s="79" t="s">
        <v>291</v>
      </c>
      <c r="G23" s="79" t="s">
        <v>292</v>
      </c>
      <c r="H23" s="79" t="s">
        <v>293</v>
      </c>
      <c r="I23" s="79" t="s">
        <v>294</v>
      </c>
      <c r="J23" s="90" t="s">
        <v>295</v>
      </c>
      <c r="K23" s="83">
        <v>5</v>
      </c>
      <c r="L23" s="3">
        <v>0.22</v>
      </c>
      <c r="M23" s="5">
        <f t="shared" si="0"/>
        <v>1.1000000000000001E-2</v>
      </c>
      <c r="N23" s="84" t="s">
        <v>296</v>
      </c>
      <c r="O23" s="83">
        <v>1</v>
      </c>
      <c r="P23" s="83">
        <v>2</v>
      </c>
      <c r="Q23" s="37" t="str">
        <f t="shared" si="1"/>
        <v>BAJO</v>
      </c>
      <c r="R23" s="79" t="s">
        <v>292</v>
      </c>
      <c r="S23" s="79"/>
    </row>
    <row r="24" spans="1:19" s="85" customFormat="1" ht="75" x14ac:dyDescent="0.25">
      <c r="A24" s="79" t="s">
        <v>264</v>
      </c>
      <c r="B24" s="79" t="s">
        <v>28</v>
      </c>
      <c r="C24" s="79" t="s">
        <v>51</v>
      </c>
      <c r="D24" s="79" t="s">
        <v>88</v>
      </c>
      <c r="E24" s="80" t="s">
        <v>228</v>
      </c>
      <c r="F24" s="79" t="s">
        <v>297</v>
      </c>
      <c r="G24" s="79" t="s">
        <v>298</v>
      </c>
      <c r="H24" s="79" t="s">
        <v>299</v>
      </c>
      <c r="I24" s="79" t="s">
        <v>294</v>
      </c>
      <c r="J24" s="90">
        <v>0.8</v>
      </c>
      <c r="K24" s="83">
        <v>10</v>
      </c>
      <c r="L24" s="3">
        <v>0.24</v>
      </c>
      <c r="M24" s="5">
        <f t="shared" si="0"/>
        <v>2.3999999999999997E-2</v>
      </c>
      <c r="N24" s="84" t="s">
        <v>300</v>
      </c>
      <c r="O24" s="83">
        <v>1</v>
      </c>
      <c r="P24" s="83">
        <v>2</v>
      </c>
      <c r="Q24" s="37" t="str">
        <f t="shared" si="1"/>
        <v>BAJO</v>
      </c>
      <c r="R24" s="79" t="s">
        <v>298</v>
      </c>
      <c r="S24" s="79"/>
    </row>
    <row r="25" spans="1:19" s="85" customFormat="1" ht="60" x14ac:dyDescent="0.25">
      <c r="A25" s="79" t="s">
        <v>264</v>
      </c>
      <c r="B25" s="79" t="s">
        <v>28</v>
      </c>
      <c r="C25" s="79" t="s">
        <v>52</v>
      </c>
      <c r="D25" s="79" t="s">
        <v>103</v>
      </c>
      <c r="E25" s="80" t="s">
        <v>228</v>
      </c>
      <c r="F25" s="79" t="s">
        <v>301</v>
      </c>
      <c r="G25" s="79" t="s">
        <v>302</v>
      </c>
      <c r="H25" s="79" t="s">
        <v>303</v>
      </c>
      <c r="I25" s="79" t="s">
        <v>304</v>
      </c>
      <c r="J25" s="90">
        <v>1</v>
      </c>
      <c r="K25" s="83">
        <v>10</v>
      </c>
      <c r="L25" s="3"/>
      <c r="M25" s="5">
        <f t="shared" si="0"/>
        <v>0</v>
      </c>
      <c r="N25" s="84" t="s">
        <v>305</v>
      </c>
      <c r="O25" s="83">
        <v>2</v>
      </c>
      <c r="P25" s="83">
        <v>2</v>
      </c>
      <c r="Q25" s="37" t="str">
        <f t="shared" si="1"/>
        <v>MEDIO</v>
      </c>
      <c r="R25" s="79" t="s">
        <v>302</v>
      </c>
      <c r="S25" s="79"/>
    </row>
    <row r="26" spans="1:19" ht="35.1" customHeight="1" x14ac:dyDescent="0.25">
      <c r="A26" s="86"/>
      <c r="B26" s="86"/>
      <c r="C26" s="86"/>
      <c r="D26" s="86"/>
      <c r="E26" s="86"/>
      <c r="F26" s="86"/>
      <c r="G26" s="86"/>
      <c r="H26" s="86"/>
      <c r="I26" s="86"/>
      <c r="J26" s="86"/>
      <c r="K26" s="41">
        <f>SUM(K11:K25)</f>
        <v>100</v>
      </c>
      <c r="L26" s="87"/>
      <c r="M26" s="6">
        <f>SUM(M11:M25)</f>
        <v>3.4999999999999996E-2</v>
      </c>
      <c r="N26" s="86"/>
      <c r="O26" s="88"/>
      <c r="P26" s="88"/>
      <c r="Q26" s="88"/>
      <c r="R26" s="86"/>
      <c r="S26" s="86"/>
    </row>
  </sheetData>
  <sheetProtection algorithmName="SHA-512" hashValue="syBCmV6g6AV3l+t8j9SfDLrHflK1QY1bWX8f+/49R+p6D7zwThd7zF9mJVCvaJeU6c03z1iX5p23G/wBuB1Rdg==" saltValue="JHFQK5tNhokqQq1YENOA0A==" spinCount="100000" sheet="1" formatColumns="0" formatRows="0" insertRows="0" deleteRows="0" sort="0" autoFilter="0"/>
  <mergeCells count="6">
    <mergeCell ref="C2:S2"/>
    <mergeCell ref="A4:S4"/>
    <mergeCell ref="A7:Q7"/>
    <mergeCell ref="A8:D8"/>
    <mergeCell ref="F8:M8"/>
    <mergeCell ref="N8:S8"/>
  </mergeCells>
  <conditionalFormatting sqref="Q11:Q25">
    <cfRule type="cellIs" dxfId="193" priority="12" operator="equal">
      <formula>"ALTO"</formula>
    </cfRule>
    <cfRule type="cellIs" dxfId="192" priority="13" operator="equal">
      <formula>"MEDIO"</formula>
    </cfRule>
    <cfRule type="cellIs" dxfId="191" priority="14" operator="equal">
      <formula>"BAJO"</formula>
    </cfRule>
  </conditionalFormatting>
  <conditionalFormatting sqref="O11:P25">
    <cfRule type="cellIs" dxfId="190" priority="9" operator="equal">
      <formula>3</formula>
    </cfRule>
    <cfRule type="cellIs" dxfId="189" priority="10" operator="equal">
      <formula>2</formula>
    </cfRule>
    <cfRule type="cellIs" dxfId="188" priority="11" operator="equal">
      <formula>1</formula>
    </cfRule>
  </conditionalFormatting>
  <conditionalFormatting sqref="L11:L25">
    <cfRule type="cellIs" dxfId="187" priority="5" operator="between">
      <formula>0.75</formula>
      <formula>1</formula>
    </cfRule>
    <cfRule type="cellIs" dxfId="186" priority="6" operator="between">
      <formula>0.5</formula>
      <formula>0.7499</formula>
    </cfRule>
    <cfRule type="cellIs" dxfId="185" priority="7" operator="between">
      <formula>0.25</formula>
      <formula>0.4999</formula>
    </cfRule>
    <cfRule type="cellIs" dxfId="184" priority="8" operator="between">
      <formula>0.01</formula>
      <formula>0.2499</formula>
    </cfRule>
  </conditionalFormatting>
  <conditionalFormatting sqref="M26">
    <cfRule type="cellIs" dxfId="183" priority="1" operator="between">
      <formula>0.75</formula>
      <formula>1</formula>
    </cfRule>
    <cfRule type="cellIs" dxfId="182" priority="2" operator="between">
      <formula>0.5</formula>
      <formula>0.7499</formula>
    </cfRule>
    <cfRule type="cellIs" dxfId="181" priority="3" operator="between">
      <formula>0.251</formula>
      <formula>0.4999</formula>
    </cfRule>
    <cfRule type="cellIs" dxfId="180" priority="4" operator="between">
      <formula>0</formula>
      <formula>0.25</formula>
    </cfRule>
  </conditionalFormatting>
  <dataValidations count="15">
    <dataValidation type="custom" showInputMessage="1" showErrorMessage="1" error="NO ESCRIBA NADA EN ESTA COLUMNA" sqref="Q11:Q25">
      <formula1>IF($O11*$P11&lt;=0,"",(IF($O11*$P11=9,"ALTO",IF($O11*$P11=6,"ALTO",IF($O11*$P11=4,"MEDIO",IF($O11*$P11=3,"MEDIO",IF($O11*$P11=2,"BAJO",IF($O11*$P11=1,"BAJO",0))))))))</formula1>
    </dataValidation>
    <dataValidation type="list" allowBlank="1" showErrorMessage="1" sqref="B11:B13">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5">
      <formula1>EJES_ESTRATEGICOS</formula1>
    </dataValidation>
    <dataValidation allowBlank="1" showInputMessage="1" showErrorMessage="1" promptTitle="Mitigación" prompt="Es el esfuerzo por reducir los riesgos inherentes a la ejecución de las actividades planificadas." sqref="R11:R25"/>
    <dataValidation type="whole" allowBlank="1" showInputMessage="1" showErrorMessage="1" error="Escala 1 al 3" promptTitle="Probabilidad" prompt="Es la medida de incertidumbre asociada a la ejecucion de una tarea o actividad determinada.  Donde 1 es dificultad baja, 2 media y 3 alta" sqref="O11:O25">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5">
      <formula1>1</formula1>
      <formula2>3</formula2>
    </dataValidation>
    <dataValidation type="decimal" operator="equal" allowBlank="1" showInputMessage="1" showErrorMessage="1" sqref="M26">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1:J25"/>
    <dataValidation allowBlank="1" showInputMessage="1" showErrorMessage="1" promptTitle="Fecha de Alcance o Logro" prompt="Es la fecha  de logro o ejecución de la actividad" sqref="I11:I25"/>
    <dataValidation allowBlank="1" showInputMessage="1" showErrorMessage="1" promptTitle="Riesgo" sqref="N11:N25"/>
    <dataValidation type="whole" allowBlank="1" showInputMessage="1" showErrorMessage="1" promptTitle="PESO" prompt="La distribucción del peso debe ser en base a una escala de 100. La sumatoria no debera exceder de 100" sqref="K11:K25">
      <formula1>1</formula1>
      <formula2>100</formula2>
    </dataValidation>
    <dataValidation allowBlank="1" showInputMessage="1" showErrorMessage="1" promptTitle="% Avance Real" prompt="El porcentaje del Avance Real de la tarea sera calculado en función al peso por el avance de la tarea divido entre 100" sqref="M11:M25"/>
    <dataValidation allowBlank="1" showInputMessage="1" showErrorMessage="1" promptTitle="% Avance de Tarea" prompt="Indicar en que porcentaje se ha ejecutado la tarea descrita." sqref="L11:L25"/>
    <dataValidation type="custom" operator="equal" allowBlank="1" showInputMessage="1" showErrorMessage="1" sqref="K26">
      <formula1>AND($K$11:$K$25&gt;=100)</formula1>
    </dataValidation>
  </dataValidations>
  <pageMargins left="0.42" right="0.28000000000000003" top="0.75" bottom="0.75" header="0.3" footer="0.3"/>
  <pageSetup paperSize="5" scale="41" orientation="landscape" verticalDpi="300"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CE Mecatronica (2).xlsx]PDI - Actualizado'!#REF!</xm:f>
          </x14:formula1>
          <xm:sqref>B14:B25</xm:sqref>
        </x14:dataValidation>
        <x14:dataValidation type="list" allowBlank="1" showInputMessage="1" showErrorMessage="1">
          <x14:formula1>
            <xm:f>'D:\VICERRECTORIA PLANIFICACION ITLA\Planes Operativos ITLA\POA 2017\[POA 2017 - CE Mecatronica (2).xlsx]PDI - Actualizado'!#REF!</xm:f>
          </x14:formula1>
          <xm:sqref>D11:D25</xm:sqref>
        </x14:dataValidation>
        <x14:dataValidation type="list" allowBlank="1" showErrorMessage="1" promptTitle="Ejes Estrategicos" prompt="1. So">
          <x14:formula1>
            <xm:f>'D:\VICERRECTORIA PLANIFICACION ITLA\Planes Operativos ITLA\POA 2017\[POA 2017 - CE Mecatronica (2).xlsx]PDI - Actualizado'!#REF!</xm:f>
          </x14:formula1>
          <xm:sqref>C11:C25</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view="pageBreakPreview" topLeftCell="G10" zoomScaleNormal="100" zoomScaleSheetLayoutView="100" workbookViewId="0">
      <pane ySplit="1" topLeftCell="A11" activePane="bottomLeft" state="frozen"/>
      <selection activeCell="A10" sqref="A10"/>
      <selection pane="bottomLeft" activeCell="M19" sqref="M19"/>
    </sheetView>
  </sheetViews>
  <sheetFormatPr baseColWidth="10" defaultRowHeight="15" x14ac:dyDescent="0.25"/>
  <cols>
    <col min="1" max="1" width="28.5703125" style="75" customWidth="1"/>
    <col min="2" max="4" width="25.7109375" style="75" customWidth="1"/>
    <col min="5" max="5" width="23.140625" style="75" customWidth="1"/>
    <col min="6" max="7" width="30.5703125" style="75" customWidth="1"/>
    <col min="8" max="8" width="36.5703125" style="75" customWidth="1"/>
    <col min="9" max="9" width="16.28515625" style="75" bestFit="1" customWidth="1"/>
    <col min="10" max="10" width="19.5703125" style="75" customWidth="1"/>
    <col min="11" max="11" width="8.42578125" style="89" customWidth="1"/>
    <col min="12" max="13" width="11.42578125" style="89"/>
    <col min="14" max="14" width="29" style="75" customWidth="1"/>
    <col min="15" max="15" width="13.7109375" style="89" customWidth="1"/>
    <col min="16" max="16" width="9.85546875" style="89" customWidth="1"/>
    <col min="17" max="17" width="11.42578125" style="89"/>
    <col min="18" max="18" width="35.140625" style="75" customWidth="1"/>
    <col min="19" max="19" width="41.42578125" style="75" customWidth="1"/>
    <col min="20" max="16384" width="11.42578125" style="75"/>
  </cols>
  <sheetData>
    <row r="1" spans="1:19" x14ac:dyDescent="0.25">
      <c r="A1" s="72"/>
      <c r="B1" s="72"/>
      <c r="C1" s="72"/>
      <c r="D1" s="73"/>
      <c r="E1" s="73"/>
      <c r="F1" s="73"/>
      <c r="G1" s="73"/>
      <c r="H1" s="73"/>
      <c r="I1" s="73"/>
      <c r="J1" s="73"/>
      <c r="K1" s="74"/>
      <c r="L1" s="74"/>
      <c r="M1" s="74"/>
      <c r="N1" s="73"/>
      <c r="O1" s="74"/>
      <c r="P1" s="74"/>
      <c r="Q1" s="74"/>
      <c r="R1" s="73"/>
      <c r="S1" s="73"/>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19" s="11" customFormat="1" ht="9.9499999999999993" customHeight="1" x14ac:dyDescent="0.25">
      <c r="A9" s="68"/>
      <c r="B9" s="68"/>
      <c r="C9" s="68"/>
      <c r="D9" s="68"/>
      <c r="E9" s="68"/>
      <c r="F9" s="68"/>
      <c r="G9" s="68"/>
      <c r="H9" s="68"/>
      <c r="I9" s="68"/>
      <c r="J9" s="68"/>
      <c r="K9" s="68"/>
      <c r="L9" s="68"/>
      <c r="M9" s="68"/>
      <c r="N9" s="67"/>
      <c r="O9" s="67"/>
      <c r="P9" s="67"/>
      <c r="Q9" s="67"/>
      <c r="R9" s="67"/>
      <c r="S9" s="67"/>
    </row>
    <row r="10" spans="1:19" s="78" customFormat="1" ht="46.5" customHeight="1" x14ac:dyDescent="0.25">
      <c r="A10" s="76" t="s">
        <v>99</v>
      </c>
      <c r="B10" s="76" t="s">
        <v>14</v>
      </c>
      <c r="C10" s="76" t="s">
        <v>15</v>
      </c>
      <c r="D10" s="76" t="s">
        <v>100</v>
      </c>
      <c r="E10" s="76" t="s">
        <v>104</v>
      </c>
      <c r="F10" s="77" t="s">
        <v>16</v>
      </c>
      <c r="G10" s="77" t="s">
        <v>105</v>
      </c>
      <c r="H10" s="77" t="s">
        <v>19</v>
      </c>
      <c r="I10" s="77" t="s">
        <v>17</v>
      </c>
      <c r="J10" s="77" t="s">
        <v>18</v>
      </c>
      <c r="K10" s="77" t="s">
        <v>20</v>
      </c>
      <c r="L10" s="77" t="s">
        <v>3</v>
      </c>
      <c r="M10" s="77" t="s">
        <v>4</v>
      </c>
      <c r="N10" s="77" t="s">
        <v>6</v>
      </c>
      <c r="O10" s="77" t="s">
        <v>7</v>
      </c>
      <c r="P10" s="77" t="s">
        <v>8</v>
      </c>
      <c r="Q10" s="77" t="s">
        <v>9</v>
      </c>
      <c r="R10" s="77" t="s">
        <v>10</v>
      </c>
      <c r="S10" s="77" t="s">
        <v>11</v>
      </c>
    </row>
    <row r="11" spans="1:19" s="78" customFormat="1" ht="79.5" customHeight="1" x14ac:dyDescent="0.25">
      <c r="A11" s="79" t="s">
        <v>115</v>
      </c>
      <c r="B11" s="79" t="s">
        <v>24</v>
      </c>
      <c r="C11" s="79" t="s">
        <v>41</v>
      </c>
      <c r="D11" s="79" t="s">
        <v>97</v>
      </c>
      <c r="E11" s="80" t="s">
        <v>201</v>
      </c>
      <c r="F11" s="79" t="s">
        <v>202</v>
      </c>
      <c r="G11" s="79" t="s">
        <v>203</v>
      </c>
      <c r="H11" s="79" t="s">
        <v>204</v>
      </c>
      <c r="I11" s="81">
        <v>42795</v>
      </c>
      <c r="J11" s="82">
        <v>0.1</v>
      </c>
      <c r="K11" s="83">
        <v>10</v>
      </c>
      <c r="L11" s="3">
        <v>1</v>
      </c>
      <c r="M11" s="5">
        <f t="shared" ref="M11:M17" si="0">(K11*(L11/100))</f>
        <v>0.1</v>
      </c>
      <c r="N11" s="84" t="s">
        <v>205</v>
      </c>
      <c r="O11" s="83">
        <v>1</v>
      </c>
      <c r="P11" s="83">
        <v>2</v>
      </c>
      <c r="Q11" s="37" t="str">
        <f t="shared" ref="Q11:Q17" si="1">IF($O11*$P11&lt;=0,"",(IF($O11*$P11=9,"ALTO",IF($O11*$P11=6,"ALTO",IF($O11*$P11=4,"MEDIO",IF($O11*$P11=3,"MEDIO",IF($O11*$P11=2,"BAJO",IF($O11*$P11=1,"BAJO",0))))))))</f>
        <v>BAJO</v>
      </c>
      <c r="R11" s="79" t="s">
        <v>206</v>
      </c>
      <c r="S11" s="79"/>
    </row>
    <row r="12" spans="1:19" s="78" customFormat="1" ht="72.75" customHeight="1" x14ac:dyDescent="0.25">
      <c r="A12" s="79" t="s">
        <v>115</v>
      </c>
      <c r="B12" s="79" t="s">
        <v>24</v>
      </c>
      <c r="C12" s="79" t="s">
        <v>41</v>
      </c>
      <c r="D12" s="79" t="s">
        <v>97</v>
      </c>
      <c r="E12" s="80" t="s">
        <v>201</v>
      </c>
      <c r="F12" s="79" t="s">
        <v>207</v>
      </c>
      <c r="G12" s="79" t="s">
        <v>203</v>
      </c>
      <c r="H12" s="79" t="s">
        <v>204</v>
      </c>
      <c r="I12" s="81">
        <v>42887</v>
      </c>
      <c r="J12" s="82">
        <v>0.1</v>
      </c>
      <c r="K12" s="83">
        <v>10</v>
      </c>
      <c r="L12" s="3">
        <v>1</v>
      </c>
      <c r="M12" s="5">
        <f t="shared" si="0"/>
        <v>0.1</v>
      </c>
      <c r="N12" s="84" t="s">
        <v>205</v>
      </c>
      <c r="O12" s="83">
        <v>1</v>
      </c>
      <c r="P12" s="83">
        <v>2</v>
      </c>
      <c r="Q12" s="37" t="str">
        <f t="shared" si="1"/>
        <v>BAJO</v>
      </c>
      <c r="R12" s="79" t="s">
        <v>206</v>
      </c>
      <c r="S12" s="79"/>
    </row>
    <row r="13" spans="1:19" s="78" customFormat="1" ht="75" customHeight="1" x14ac:dyDescent="0.25">
      <c r="A13" s="79" t="s">
        <v>115</v>
      </c>
      <c r="B13" s="79" t="s">
        <v>24</v>
      </c>
      <c r="C13" s="79" t="s">
        <v>41</v>
      </c>
      <c r="D13" s="79" t="s">
        <v>97</v>
      </c>
      <c r="E13" s="80" t="s">
        <v>201</v>
      </c>
      <c r="F13" s="79" t="s">
        <v>207</v>
      </c>
      <c r="G13" s="79" t="s">
        <v>208</v>
      </c>
      <c r="H13" s="79" t="s">
        <v>204</v>
      </c>
      <c r="I13" s="81">
        <v>42979</v>
      </c>
      <c r="J13" s="82">
        <v>0.1</v>
      </c>
      <c r="K13" s="83">
        <v>10</v>
      </c>
      <c r="L13" s="3">
        <v>0.4</v>
      </c>
      <c r="M13" s="5">
        <f t="shared" si="0"/>
        <v>0.04</v>
      </c>
      <c r="N13" s="84" t="s">
        <v>205</v>
      </c>
      <c r="O13" s="83">
        <v>1</v>
      </c>
      <c r="P13" s="83">
        <v>2</v>
      </c>
      <c r="Q13" s="37" t="str">
        <f t="shared" si="1"/>
        <v>BAJO</v>
      </c>
      <c r="R13" s="79" t="s">
        <v>206</v>
      </c>
      <c r="S13" s="79"/>
    </row>
    <row r="14" spans="1:19" s="78" customFormat="1" ht="69" customHeight="1" x14ac:dyDescent="0.25">
      <c r="A14" s="79" t="s">
        <v>115</v>
      </c>
      <c r="B14" s="79" t="s">
        <v>24</v>
      </c>
      <c r="C14" s="79" t="s">
        <v>41</v>
      </c>
      <c r="D14" s="79" t="s">
        <v>97</v>
      </c>
      <c r="E14" s="80" t="s">
        <v>201</v>
      </c>
      <c r="F14" s="79" t="s">
        <v>207</v>
      </c>
      <c r="G14" s="79" t="s">
        <v>208</v>
      </c>
      <c r="H14" s="79" t="s">
        <v>204</v>
      </c>
      <c r="I14" s="81">
        <v>43070</v>
      </c>
      <c r="J14" s="82">
        <v>0.1</v>
      </c>
      <c r="K14" s="83">
        <v>10</v>
      </c>
      <c r="L14" s="3">
        <v>0.5</v>
      </c>
      <c r="M14" s="5">
        <f t="shared" si="0"/>
        <v>0.05</v>
      </c>
      <c r="N14" s="84" t="s">
        <v>205</v>
      </c>
      <c r="O14" s="83">
        <v>1</v>
      </c>
      <c r="P14" s="83">
        <v>2</v>
      </c>
      <c r="Q14" s="37" t="str">
        <f t="shared" si="1"/>
        <v>BAJO</v>
      </c>
      <c r="R14" s="79" t="s">
        <v>206</v>
      </c>
      <c r="S14" s="79"/>
    </row>
    <row r="15" spans="1:19" s="85" customFormat="1" ht="58.5" customHeight="1" x14ac:dyDescent="0.25">
      <c r="A15" s="79" t="s">
        <v>115</v>
      </c>
      <c r="B15" s="79" t="s">
        <v>24</v>
      </c>
      <c r="C15" s="79" t="s">
        <v>41</v>
      </c>
      <c r="D15" s="79" t="s">
        <v>97</v>
      </c>
      <c r="E15" s="80" t="s">
        <v>201</v>
      </c>
      <c r="F15" s="79" t="s">
        <v>209</v>
      </c>
      <c r="G15" s="79" t="s">
        <v>210</v>
      </c>
      <c r="H15" s="79" t="s">
        <v>211</v>
      </c>
      <c r="I15" s="81">
        <v>43070</v>
      </c>
      <c r="J15" s="79" t="s">
        <v>212</v>
      </c>
      <c r="K15" s="83">
        <v>10</v>
      </c>
      <c r="L15" s="3">
        <v>0.5</v>
      </c>
      <c r="M15" s="5">
        <f t="shared" si="0"/>
        <v>0.05</v>
      </c>
      <c r="N15" s="84" t="s">
        <v>213</v>
      </c>
      <c r="O15" s="83">
        <v>1</v>
      </c>
      <c r="P15" s="83">
        <v>2</v>
      </c>
      <c r="Q15" s="37" t="str">
        <f t="shared" si="1"/>
        <v>BAJO</v>
      </c>
      <c r="R15" s="79" t="s">
        <v>214</v>
      </c>
      <c r="S15" s="79"/>
    </row>
    <row r="16" spans="1:19" s="85" customFormat="1" ht="157.5" customHeight="1" x14ac:dyDescent="0.25">
      <c r="A16" s="79" t="s">
        <v>115</v>
      </c>
      <c r="B16" s="79" t="s">
        <v>24</v>
      </c>
      <c r="C16" s="79" t="s">
        <v>41</v>
      </c>
      <c r="D16" s="79" t="s">
        <v>97</v>
      </c>
      <c r="E16" s="80" t="s">
        <v>201</v>
      </c>
      <c r="F16" s="79" t="s">
        <v>209</v>
      </c>
      <c r="G16" s="79" t="s">
        <v>215</v>
      </c>
      <c r="H16" s="79" t="s">
        <v>216</v>
      </c>
      <c r="I16" s="81">
        <v>42887</v>
      </c>
      <c r="J16" s="79" t="s">
        <v>212</v>
      </c>
      <c r="K16" s="83">
        <v>15</v>
      </c>
      <c r="L16" s="3">
        <v>1</v>
      </c>
      <c r="M16" s="5">
        <f t="shared" si="0"/>
        <v>0.15</v>
      </c>
      <c r="N16" s="84" t="s">
        <v>217</v>
      </c>
      <c r="O16" s="83">
        <v>1</v>
      </c>
      <c r="P16" s="83">
        <v>3</v>
      </c>
      <c r="Q16" s="37" t="str">
        <f t="shared" si="1"/>
        <v>MEDIO</v>
      </c>
      <c r="R16" s="79" t="s">
        <v>218</v>
      </c>
      <c r="S16" s="79"/>
    </row>
    <row r="17" spans="1:19" s="85" customFormat="1" ht="45" customHeight="1" x14ac:dyDescent="0.25">
      <c r="A17" s="79" t="s">
        <v>115</v>
      </c>
      <c r="B17" s="79" t="s">
        <v>24</v>
      </c>
      <c r="C17" s="79" t="s">
        <v>41</v>
      </c>
      <c r="D17" s="79" t="s">
        <v>97</v>
      </c>
      <c r="E17" s="80" t="s">
        <v>201</v>
      </c>
      <c r="F17" s="79" t="s">
        <v>209</v>
      </c>
      <c r="G17" s="79" t="s">
        <v>219</v>
      </c>
      <c r="H17" s="79" t="s">
        <v>220</v>
      </c>
      <c r="I17" s="81">
        <v>43070</v>
      </c>
      <c r="J17" s="82">
        <v>0.8</v>
      </c>
      <c r="K17" s="83">
        <v>25</v>
      </c>
      <c r="L17" s="3">
        <v>0.4</v>
      </c>
      <c r="M17" s="5">
        <f t="shared" si="0"/>
        <v>0.1</v>
      </c>
      <c r="N17" s="84" t="s">
        <v>221</v>
      </c>
      <c r="O17" s="83">
        <v>2</v>
      </c>
      <c r="P17" s="83">
        <v>3</v>
      </c>
      <c r="Q17" s="37" t="str">
        <f t="shared" si="1"/>
        <v>ALTO</v>
      </c>
      <c r="R17" s="79" t="s">
        <v>222</v>
      </c>
      <c r="S17" s="79"/>
    </row>
    <row r="18" spans="1:19" s="78" customFormat="1" ht="73.5" customHeight="1" x14ac:dyDescent="0.25">
      <c r="A18" s="79" t="s">
        <v>115</v>
      </c>
      <c r="B18" s="79" t="s">
        <v>24</v>
      </c>
      <c r="C18" s="79" t="s">
        <v>41</v>
      </c>
      <c r="D18" s="79" t="s">
        <v>97</v>
      </c>
      <c r="E18" s="80" t="s">
        <v>201</v>
      </c>
      <c r="F18" s="79" t="s">
        <v>223</v>
      </c>
      <c r="G18" s="79" t="s">
        <v>224</v>
      </c>
      <c r="H18" s="79" t="s">
        <v>225</v>
      </c>
      <c r="I18" s="81">
        <v>42917</v>
      </c>
      <c r="J18" s="82">
        <v>1</v>
      </c>
      <c r="K18" s="83">
        <v>10</v>
      </c>
      <c r="L18" s="3">
        <v>1</v>
      </c>
      <c r="M18" s="5">
        <f>(K18*(L18/100))</f>
        <v>0.1</v>
      </c>
      <c r="N18" s="84" t="s">
        <v>226</v>
      </c>
      <c r="O18" s="83">
        <v>1</v>
      </c>
      <c r="P18" s="83">
        <v>2</v>
      </c>
      <c r="Q18" s="37" t="str">
        <f>IF($O18*$P18&lt;=0,"",(IF($O18*$P18=9,"ALTO",IF($O18*$P18=6,"ALTO",IF($O18*$P18=4,"MEDIO",IF($O18*$P18=3,"MEDIO",IF($O18*$P18=2,"BAJO",IF($O18*$P18=1,"BAJO",0))))))))</f>
        <v>BAJO</v>
      </c>
      <c r="R18" s="79" t="s">
        <v>227</v>
      </c>
      <c r="S18" s="79"/>
    </row>
    <row r="19" spans="1:19" ht="35.1" customHeight="1" x14ac:dyDescent="0.25">
      <c r="A19" s="86"/>
      <c r="B19" s="86"/>
      <c r="C19" s="86"/>
      <c r="D19" s="86"/>
      <c r="E19" s="86"/>
      <c r="F19" s="86"/>
      <c r="G19" s="86"/>
      <c r="H19" s="86"/>
      <c r="I19" s="86"/>
      <c r="J19" s="86"/>
      <c r="K19" s="41">
        <f>SUM(K11:K18)</f>
        <v>100</v>
      </c>
      <c r="L19" s="87"/>
      <c r="M19" s="6">
        <f>SUM(M11:M18)</f>
        <v>0.69</v>
      </c>
      <c r="N19" s="86"/>
      <c r="O19" s="88"/>
      <c r="P19" s="88"/>
      <c r="Q19" s="88"/>
      <c r="R19" s="86"/>
      <c r="S19" s="86"/>
    </row>
  </sheetData>
  <sheetProtection formatColumns="0" formatRows="0" insertRows="0" deleteRows="0" sort="0" autoFilter="0"/>
  <mergeCells count="6">
    <mergeCell ref="C2:S2"/>
    <mergeCell ref="A4:S4"/>
    <mergeCell ref="A7:Q7"/>
    <mergeCell ref="A8:D8"/>
    <mergeCell ref="F8:M8"/>
    <mergeCell ref="N8:S8"/>
  </mergeCells>
  <conditionalFormatting sqref="Q12:Q18">
    <cfRule type="cellIs" dxfId="179" priority="22" operator="equal">
      <formula>"ALTO"</formula>
    </cfRule>
    <cfRule type="cellIs" dxfId="178" priority="23" operator="equal">
      <formula>"MEDIO"</formula>
    </cfRule>
    <cfRule type="cellIs" dxfId="177" priority="24" operator="equal">
      <formula>"BAJO"</formula>
    </cfRule>
  </conditionalFormatting>
  <conditionalFormatting sqref="O12:P18">
    <cfRule type="cellIs" dxfId="176" priority="19" operator="equal">
      <formula>3</formula>
    </cfRule>
    <cfRule type="cellIs" dxfId="175" priority="20" operator="equal">
      <formula>2</formula>
    </cfRule>
    <cfRule type="cellIs" dxfId="174" priority="21" operator="equal">
      <formula>1</formula>
    </cfRule>
  </conditionalFormatting>
  <conditionalFormatting sqref="L12:L18">
    <cfRule type="cellIs" dxfId="173" priority="15" operator="between">
      <formula>0.75</formula>
      <formula>1</formula>
    </cfRule>
    <cfRule type="cellIs" dxfId="172" priority="16" operator="between">
      <formula>0.5</formula>
      <formula>0.7499</formula>
    </cfRule>
    <cfRule type="cellIs" dxfId="171" priority="17" operator="between">
      <formula>0.25</formula>
      <formula>0.4999</formula>
    </cfRule>
    <cfRule type="cellIs" dxfId="170" priority="18" operator="between">
      <formula>0.01</formula>
      <formula>0.2499</formula>
    </cfRule>
  </conditionalFormatting>
  <conditionalFormatting sqref="M19">
    <cfRule type="cellIs" dxfId="169" priority="11" operator="between">
      <formula>0.75</formula>
      <formula>1</formula>
    </cfRule>
    <cfRule type="cellIs" dxfId="168" priority="12" operator="between">
      <formula>0.5</formula>
      <formula>0.7499</formula>
    </cfRule>
    <cfRule type="cellIs" dxfId="167" priority="13" operator="between">
      <formula>0.251</formula>
      <formula>0.4999</formula>
    </cfRule>
    <cfRule type="cellIs" dxfId="166" priority="14" operator="between">
      <formula>0</formula>
      <formula>0.25</formula>
    </cfRule>
  </conditionalFormatting>
  <conditionalFormatting sqref="Q11">
    <cfRule type="cellIs" dxfId="165" priority="8" operator="equal">
      <formula>"ALTO"</formula>
    </cfRule>
    <cfRule type="cellIs" dxfId="164" priority="9" operator="equal">
      <formula>"MEDIO"</formula>
    </cfRule>
    <cfRule type="cellIs" dxfId="163" priority="10" operator="equal">
      <formula>"BAJO"</formula>
    </cfRule>
  </conditionalFormatting>
  <conditionalFormatting sqref="O11:P11">
    <cfRule type="cellIs" dxfId="162" priority="5" operator="equal">
      <formula>3</formula>
    </cfRule>
    <cfRule type="cellIs" dxfId="161" priority="6" operator="equal">
      <formula>2</formula>
    </cfRule>
    <cfRule type="cellIs" dxfId="160" priority="7" operator="equal">
      <formula>1</formula>
    </cfRule>
  </conditionalFormatting>
  <conditionalFormatting sqref="L11">
    <cfRule type="cellIs" dxfId="159" priority="1" operator="between">
      <formula>0.75</formula>
      <formula>1</formula>
    </cfRule>
    <cfRule type="cellIs" dxfId="158" priority="2" operator="between">
      <formula>0.5</formula>
      <formula>0.7499</formula>
    </cfRule>
    <cfRule type="cellIs" dxfId="157" priority="3" operator="between">
      <formula>0.25</formula>
      <formula>0.4999</formula>
    </cfRule>
    <cfRule type="cellIs" dxfId="156" priority="4" operator="between">
      <formula>0.01</formula>
      <formula>0.2499</formula>
    </cfRule>
  </conditionalFormatting>
  <dataValidations count="15">
    <dataValidation type="custom" showInputMessage="1" showErrorMessage="1" error="NO ESCRIBA NADA EN ESTA COLUMNA" sqref="Q11:Q18">
      <formula1>IF($O11*$P11&lt;=0,"",(IF($O11*$P11=9,"ALTO",IF($O11*$P11=6,"ALTO",IF($O11*$P11=4,"MEDIO",IF($O11*$P11=3,"MEDIO",IF($O11*$P11=2,"BAJO",IF($O11*$P11=1,"BAJO",0))))))))</formula1>
    </dataValidation>
    <dataValidation type="list" allowBlank="1" showErrorMessage="1" sqref="B11:B15 B18">
      <formula1>OBJETIVO_S__GENERAL_ES</formula1>
    </dataValidation>
    <dataValidation type="custom" errorStyle="warning" operator="equal" allowBlank="1" showInputMessage="1" showErrorMessage="1" sqref="K19">
      <formula1>AND($K$11:$K$18&gt;=100)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18">
      <formula1>EJES_ESTRATEGICOS</formula1>
    </dataValidation>
    <dataValidation allowBlank="1" showInputMessage="1" showErrorMessage="1" promptTitle="Mitigación" prompt="Es el esfuerzo por reducir los riesgos inherentes a la ejecución de las actividades planificadas." sqref="R11:R18"/>
    <dataValidation type="whole" allowBlank="1" showInputMessage="1" showErrorMessage="1" error="Escala 1 al 3" promptTitle="Probabilidad" prompt="Es la medida de incertidumbre asociada a la ejecucion de una tarea o actividad determinada.  Donde 1 es dificultad baja, 2 media y 3 alta" sqref="O11:O18">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18">
      <formula1>1</formula1>
      <formula2>3</formula2>
    </dataValidation>
    <dataValidation allowBlank="1" showInputMessage="1" showErrorMessage="1" promptTitle="Meta" prompt="Identificar cual el objetivo que quiero lograr al realizar una actividad o tarea determinada. _x000a_" sqref="J11:J18"/>
    <dataValidation allowBlank="1" showInputMessage="1" showErrorMessage="1" promptTitle="Fecha de Alcance o Logro" prompt="Es la fecha  de logro o ejecución de la actividad" sqref="I11:I18"/>
    <dataValidation allowBlank="1" showInputMessage="1" showErrorMessage="1" promptTitle="Riesgo" sqref="N11:N18"/>
    <dataValidation type="whole" allowBlank="1" showInputMessage="1" showErrorMessage="1" promptTitle="PESO" prompt="La distribucción del peso debe ser en base a una escala de 100. La sumatoria no debera exceder de 100" sqref="K11:K18">
      <formula1>1</formula1>
      <formula2>100</formula2>
    </dataValidation>
    <dataValidation allowBlank="1" showInputMessage="1" showErrorMessage="1" promptTitle="% Avance Real" prompt="El porcentaje del Avance Real de la tarea sera calculado en función al peso por el avance de la tarea divido entre 100" sqref="M11:M18"/>
    <dataValidation allowBlank="1" showInputMessage="1" showErrorMessage="1" promptTitle="% Avance de Tarea" prompt="Indicar en que porcentaje se ha ejecutado la tarea descrita." sqref="L11:L18"/>
    <dataValidation allowBlank="1" showInputMessage="1" showErrorMessage="1" promptTitle="Seleccionar" prompt="Elegir de la lista desplegable" sqref="A10:D10"/>
    <dataValidation operator="equal" allowBlank="1" showInputMessage="1" showErrorMessage="1" sqref="M19"/>
  </dataValidations>
  <pageMargins left="0.42" right="0.28000000000000003" top="0.75" bottom="0.75" header="0.3" footer="0.3"/>
  <pageSetup paperSize="5" scale="39"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Compras.xlsx]PDI - Actualizado'!#REF!</xm:f>
          </x14:formula1>
          <xm:sqref>B16:B17</xm:sqref>
        </x14:dataValidation>
        <x14:dataValidation type="list" allowBlank="1" showInputMessage="1" showErrorMessage="1">
          <x14:formula1>
            <xm:f>'D:\VICERRECTORIA PLANIFICACION ITLA\Planes Operativos ITLA\POA 2017\[POA 2017 - Compras.xlsx]PDI - Actualizado'!#REF!</xm:f>
          </x14:formula1>
          <xm:sqref>D15:D17</xm:sqref>
        </x14:dataValidation>
        <x14:dataValidation type="list" allowBlank="1" showErrorMessage="1" promptTitle="Ejes Estrategicos" prompt="1. So">
          <x14:formula1>
            <xm:f>'D:\VICERRECTORIA PLANIFICACION ITLA\Planes Operativos ITLA\POA 2017\[POA 2017 - Compras.xlsx]PDI - Actualizado'!#REF!</xm:f>
          </x14:formula1>
          <xm:sqref>C15:C17</xm:sqref>
        </x14:dataValidation>
      </x14:dataValidations>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0"/>
  <sheetViews>
    <sheetView topLeftCell="J28" zoomScaleNormal="100" zoomScaleSheetLayoutView="100" workbookViewId="0">
      <selection activeCell="H11" sqref="H11:H29"/>
    </sheetView>
  </sheetViews>
  <sheetFormatPr baseColWidth="10" defaultRowHeight="15" x14ac:dyDescent="0.25"/>
  <cols>
    <col min="1" max="1" width="28.5703125" style="1" customWidth="1"/>
    <col min="2" max="4" width="25.7109375" style="1" customWidth="1"/>
    <col min="5" max="5" width="23.140625" style="1" customWidth="1"/>
    <col min="6" max="8" width="30.5703125" style="1" customWidth="1"/>
    <col min="9" max="9" width="16.28515625" style="59" bestFit="1" customWidth="1"/>
    <col min="10" max="10" width="19.85546875" style="1" customWidth="1"/>
    <col min="11" max="11" width="8.42578125" style="24" customWidth="1"/>
    <col min="12" max="12" width="11.42578125" style="24"/>
    <col min="13" max="13" width="11.42578125" style="24" customWidth="1"/>
    <col min="14" max="14" width="29" style="1" customWidth="1"/>
    <col min="15" max="15" width="13.7109375" style="24" customWidth="1"/>
    <col min="16" max="16" width="9.85546875" style="24" customWidth="1"/>
    <col min="17" max="17" width="11.42578125" style="24" customWidth="1"/>
    <col min="18" max="18" width="29.28515625" style="1" customWidth="1"/>
    <col min="19" max="19" width="41.42578125" style="1" customWidth="1"/>
    <col min="20" max="16384" width="11.42578125" style="1"/>
  </cols>
  <sheetData>
    <row r="1" spans="1:19" x14ac:dyDescent="0.25">
      <c r="A1" s="17"/>
      <c r="B1" s="17"/>
      <c r="C1" s="17"/>
      <c r="D1" s="16"/>
      <c r="E1" s="16"/>
      <c r="F1" s="16"/>
      <c r="G1" s="16"/>
      <c r="H1" s="16"/>
      <c r="I1" s="57"/>
      <c r="J1" s="16"/>
      <c r="K1" s="23"/>
      <c r="L1" s="23"/>
      <c r="M1" s="23"/>
      <c r="N1" s="16"/>
      <c r="O1" s="23"/>
      <c r="P1" s="23"/>
      <c r="Q1" s="23"/>
      <c r="R1" s="16"/>
      <c r="S1" s="16"/>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54"/>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55"/>
      <c r="J5" s="12"/>
      <c r="K5" s="12"/>
      <c r="L5" s="12"/>
      <c r="M5" s="12"/>
      <c r="N5" s="12"/>
      <c r="O5" s="12"/>
      <c r="P5" s="12"/>
      <c r="Q5" s="12"/>
      <c r="R5" s="12"/>
      <c r="S5" s="12"/>
    </row>
    <row r="6" spans="1:19" s="11" customFormat="1" ht="15" customHeight="1" x14ac:dyDescent="0.25">
      <c r="A6" s="12"/>
      <c r="B6" s="12"/>
      <c r="C6" s="12"/>
      <c r="D6" s="12"/>
      <c r="E6" s="12"/>
      <c r="F6" s="12"/>
      <c r="G6" s="12"/>
      <c r="H6" s="12"/>
      <c r="I6" s="55"/>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40"/>
      <c r="F8" s="312" t="s">
        <v>98</v>
      </c>
      <c r="G8" s="312"/>
      <c r="H8" s="312"/>
      <c r="I8" s="312"/>
      <c r="J8" s="312"/>
      <c r="K8" s="312"/>
      <c r="L8" s="312"/>
      <c r="M8" s="312"/>
      <c r="N8" s="313" t="s">
        <v>5</v>
      </c>
      <c r="O8" s="313"/>
      <c r="P8" s="313"/>
      <c r="Q8" s="313"/>
      <c r="R8" s="313"/>
      <c r="S8" s="313"/>
    </row>
    <row r="9" spans="1:19" s="11" customFormat="1" ht="9.9499999999999993" customHeight="1" x14ac:dyDescent="0.25">
      <c r="A9" s="14"/>
      <c r="B9" s="14"/>
      <c r="C9" s="14"/>
      <c r="D9" s="14"/>
      <c r="E9" s="40"/>
      <c r="F9" s="14"/>
      <c r="G9" s="42"/>
      <c r="H9" s="21"/>
      <c r="I9" s="56"/>
      <c r="J9" s="14"/>
      <c r="K9" s="21"/>
      <c r="L9" s="21"/>
      <c r="M9" s="21"/>
      <c r="N9" s="15"/>
      <c r="O9" s="20"/>
      <c r="P9" s="20"/>
      <c r="Q9" s="20"/>
      <c r="R9" s="15"/>
      <c r="S9" s="15"/>
    </row>
    <row r="10" spans="1:19" s="2" customFormat="1" ht="46.5" customHeight="1" x14ac:dyDescent="0.25">
      <c r="A10" s="18" t="s">
        <v>99</v>
      </c>
      <c r="B10" s="18" t="s">
        <v>14</v>
      </c>
      <c r="C10" s="18" t="s">
        <v>15</v>
      </c>
      <c r="D10" s="18" t="s">
        <v>100</v>
      </c>
      <c r="E10" s="18" t="s">
        <v>104</v>
      </c>
      <c r="F10" s="18" t="s">
        <v>16</v>
      </c>
      <c r="G10" s="18" t="s">
        <v>105</v>
      </c>
      <c r="H10" s="18" t="s">
        <v>19</v>
      </c>
      <c r="I10" s="19" t="s">
        <v>17</v>
      </c>
      <c r="J10" s="18" t="s">
        <v>18</v>
      </c>
      <c r="K10" s="19" t="s">
        <v>20</v>
      </c>
      <c r="L10" s="19" t="s">
        <v>3</v>
      </c>
      <c r="M10" s="19" t="s">
        <v>4</v>
      </c>
      <c r="N10" s="18" t="s">
        <v>6</v>
      </c>
      <c r="O10" s="19" t="s">
        <v>7</v>
      </c>
      <c r="P10" s="19" t="s">
        <v>8</v>
      </c>
      <c r="Q10" s="19" t="s">
        <v>9</v>
      </c>
      <c r="R10" s="18" t="s">
        <v>10</v>
      </c>
      <c r="S10" s="19" t="s">
        <v>11</v>
      </c>
    </row>
    <row r="11" spans="1:19" s="34" customFormat="1" ht="60" x14ac:dyDescent="0.25">
      <c r="A11" s="39" t="s">
        <v>115</v>
      </c>
      <c r="B11" s="39" t="s">
        <v>24</v>
      </c>
      <c r="C11" s="39" t="s">
        <v>38</v>
      </c>
      <c r="D11" s="39" t="s">
        <v>68</v>
      </c>
      <c r="E11" s="44" t="s">
        <v>114</v>
      </c>
      <c r="F11" s="43" t="s">
        <v>111</v>
      </c>
      <c r="G11" s="48" t="s">
        <v>163</v>
      </c>
      <c r="H11" s="48" t="s">
        <v>162</v>
      </c>
      <c r="I11" s="61">
        <v>42767</v>
      </c>
      <c r="J11" s="62" t="s">
        <v>118</v>
      </c>
      <c r="K11" s="50">
        <v>6</v>
      </c>
      <c r="L11" s="3">
        <v>1</v>
      </c>
      <c r="M11" s="5">
        <f t="shared" ref="M11:M29" si="0">(K11*(L11/100))</f>
        <v>0.06</v>
      </c>
      <c r="N11" s="47" t="s">
        <v>119</v>
      </c>
      <c r="O11" s="38">
        <v>1</v>
      </c>
      <c r="P11" s="38">
        <v>3</v>
      </c>
      <c r="Q11" s="37" t="str">
        <f t="shared" ref="Q11:Q29" si="1">IF($O11*$P11&lt;=0,"",(IF($O11*$P11=9,"ALTO",IF($O11*$P11=6,"ALTO",IF($O11*$P11=4,"MEDIO",IF($O11*$P11=3,"MEDIO",IF($O11*$P11=2,"BAJO",IF($O11*$P11=1,"BAJO",0))))))))</f>
        <v>MEDIO</v>
      </c>
      <c r="R11" s="46" t="s">
        <v>120</v>
      </c>
      <c r="S11" s="52" t="s">
        <v>195</v>
      </c>
    </row>
    <row r="12" spans="1:19" s="34" customFormat="1" ht="105" x14ac:dyDescent="0.25">
      <c r="A12" s="39" t="s">
        <v>91</v>
      </c>
      <c r="B12" s="39" t="s">
        <v>26</v>
      </c>
      <c r="C12" s="39" t="s">
        <v>45</v>
      </c>
      <c r="D12" s="39" t="s">
        <v>80</v>
      </c>
      <c r="E12" s="44" t="s">
        <v>114</v>
      </c>
      <c r="F12" s="46" t="s">
        <v>121</v>
      </c>
      <c r="G12" s="48" t="s">
        <v>164</v>
      </c>
      <c r="H12" s="48" t="s">
        <v>166</v>
      </c>
      <c r="I12" s="63">
        <v>43070</v>
      </c>
      <c r="J12" s="62" t="s">
        <v>122</v>
      </c>
      <c r="K12" s="38">
        <v>10</v>
      </c>
      <c r="L12" s="3">
        <v>1</v>
      </c>
      <c r="M12" s="5">
        <f t="shared" si="0"/>
        <v>0.1</v>
      </c>
      <c r="N12" s="51" t="s">
        <v>200</v>
      </c>
      <c r="O12" s="38">
        <v>1</v>
      </c>
      <c r="P12" s="38">
        <v>1</v>
      </c>
      <c r="Q12" s="37" t="str">
        <f t="shared" si="1"/>
        <v>BAJO</v>
      </c>
      <c r="R12" s="39"/>
      <c r="S12" s="39"/>
    </row>
    <row r="13" spans="1:19" s="34" customFormat="1" ht="105" x14ac:dyDescent="0.25">
      <c r="A13" s="39" t="s">
        <v>91</v>
      </c>
      <c r="B13" s="39" t="s">
        <v>26</v>
      </c>
      <c r="C13" s="39" t="s">
        <v>45</v>
      </c>
      <c r="D13" s="39" t="s">
        <v>80</v>
      </c>
      <c r="E13" s="44" t="s">
        <v>114</v>
      </c>
      <c r="F13" s="43" t="s">
        <v>108</v>
      </c>
      <c r="G13" s="48" t="s">
        <v>164</v>
      </c>
      <c r="H13" s="48" t="s">
        <v>167</v>
      </c>
      <c r="I13" s="64">
        <v>42856</v>
      </c>
      <c r="J13" s="52" t="s">
        <v>196</v>
      </c>
      <c r="K13" s="50">
        <v>1</v>
      </c>
      <c r="L13" s="3">
        <v>1</v>
      </c>
      <c r="M13" s="5">
        <f t="shared" si="0"/>
        <v>0.01</v>
      </c>
      <c r="N13" s="47" t="s">
        <v>123</v>
      </c>
      <c r="O13" s="38">
        <v>1</v>
      </c>
      <c r="P13" s="38">
        <v>2</v>
      </c>
      <c r="Q13" s="37" t="str">
        <f t="shared" si="1"/>
        <v>BAJO</v>
      </c>
      <c r="R13" s="46" t="s">
        <v>124</v>
      </c>
      <c r="S13" s="53" t="s">
        <v>190</v>
      </c>
    </row>
    <row r="14" spans="1:19" s="34" customFormat="1" ht="105" x14ac:dyDescent="0.25">
      <c r="A14" s="39" t="s">
        <v>91</v>
      </c>
      <c r="B14" s="39" t="s">
        <v>26</v>
      </c>
      <c r="C14" s="39" t="s">
        <v>45</v>
      </c>
      <c r="D14" s="39" t="s">
        <v>80</v>
      </c>
      <c r="E14" s="44" t="s">
        <v>114</v>
      </c>
      <c r="F14" s="43" t="s">
        <v>108</v>
      </c>
      <c r="G14" s="48" t="s">
        <v>164</v>
      </c>
      <c r="H14" s="48" t="s">
        <v>168</v>
      </c>
      <c r="I14" s="63">
        <v>43070</v>
      </c>
      <c r="J14" s="53" t="s">
        <v>191</v>
      </c>
      <c r="K14" s="38">
        <v>3</v>
      </c>
      <c r="L14" s="3">
        <v>0.5</v>
      </c>
      <c r="M14" s="5">
        <f t="shared" si="0"/>
        <v>1.4999999999999999E-2</v>
      </c>
      <c r="N14" s="47" t="s">
        <v>125</v>
      </c>
      <c r="O14" s="38">
        <v>2</v>
      </c>
      <c r="P14" s="38">
        <v>3</v>
      </c>
      <c r="Q14" s="37" t="str">
        <f t="shared" si="1"/>
        <v>ALTO</v>
      </c>
      <c r="R14" s="46" t="s">
        <v>126</v>
      </c>
      <c r="S14" s="39"/>
    </row>
    <row r="15" spans="1:19" s="34" customFormat="1" ht="105" x14ac:dyDescent="0.25">
      <c r="A15" s="39" t="s">
        <v>91</v>
      </c>
      <c r="B15" s="39" t="s">
        <v>26</v>
      </c>
      <c r="C15" s="39" t="s">
        <v>45</v>
      </c>
      <c r="D15" s="39" t="s">
        <v>80</v>
      </c>
      <c r="E15" s="44" t="s">
        <v>114</v>
      </c>
      <c r="F15" s="43" t="s">
        <v>108</v>
      </c>
      <c r="G15" s="48" t="s">
        <v>164</v>
      </c>
      <c r="H15" s="48" t="s">
        <v>169</v>
      </c>
      <c r="I15" s="63">
        <v>42887</v>
      </c>
      <c r="J15" s="65" t="s">
        <v>187</v>
      </c>
      <c r="K15" s="38">
        <v>3</v>
      </c>
      <c r="L15" s="3">
        <v>0</v>
      </c>
      <c r="M15" s="5">
        <f t="shared" si="0"/>
        <v>0</v>
      </c>
      <c r="N15" s="47" t="s">
        <v>129</v>
      </c>
      <c r="O15" s="38">
        <v>1</v>
      </c>
      <c r="P15" s="38">
        <v>2</v>
      </c>
      <c r="Q15" s="37" t="str">
        <f t="shared" si="1"/>
        <v>BAJO</v>
      </c>
      <c r="R15" s="52" t="s">
        <v>199</v>
      </c>
      <c r="S15" s="39"/>
    </row>
    <row r="16" spans="1:19" s="34" customFormat="1" ht="105" x14ac:dyDescent="0.25">
      <c r="A16" s="39" t="s">
        <v>91</v>
      </c>
      <c r="B16" s="39" t="s">
        <v>26</v>
      </c>
      <c r="C16" s="39" t="s">
        <v>45</v>
      </c>
      <c r="D16" s="39" t="s">
        <v>80</v>
      </c>
      <c r="E16" s="44" t="s">
        <v>114</v>
      </c>
      <c r="F16" s="43" t="s">
        <v>108</v>
      </c>
      <c r="G16" s="48" t="s">
        <v>164</v>
      </c>
      <c r="H16" s="48" t="s">
        <v>170</v>
      </c>
      <c r="I16" s="63">
        <v>42887</v>
      </c>
      <c r="J16" s="62" t="s">
        <v>127</v>
      </c>
      <c r="K16" s="38">
        <v>3</v>
      </c>
      <c r="L16" s="3">
        <v>1</v>
      </c>
      <c r="M16" s="5">
        <f t="shared" si="0"/>
        <v>0.03</v>
      </c>
      <c r="N16" s="60" t="s">
        <v>192</v>
      </c>
      <c r="O16" s="38">
        <v>1</v>
      </c>
      <c r="P16" s="38">
        <v>2</v>
      </c>
      <c r="Q16" s="37" t="str">
        <f t="shared" si="1"/>
        <v>BAJO</v>
      </c>
      <c r="R16" s="46" t="s">
        <v>128</v>
      </c>
      <c r="S16" s="39"/>
    </row>
    <row r="17" spans="1:19" s="34" customFormat="1" ht="60" x14ac:dyDescent="0.25">
      <c r="A17" s="39" t="s">
        <v>115</v>
      </c>
      <c r="B17" s="39" t="s">
        <v>24</v>
      </c>
      <c r="C17" s="39" t="s">
        <v>38</v>
      </c>
      <c r="D17" s="39" t="s">
        <v>68</v>
      </c>
      <c r="E17" s="44" t="s">
        <v>114</v>
      </c>
      <c r="F17" s="43" t="s">
        <v>106</v>
      </c>
      <c r="G17" s="48" t="s">
        <v>165</v>
      </c>
      <c r="H17" s="48" t="s">
        <v>171</v>
      </c>
      <c r="I17" s="63">
        <v>42936</v>
      </c>
      <c r="J17" s="62" t="s">
        <v>130</v>
      </c>
      <c r="K17" s="38">
        <v>15</v>
      </c>
      <c r="L17" s="3">
        <v>1</v>
      </c>
      <c r="M17" s="5">
        <f t="shared" si="0"/>
        <v>0.15</v>
      </c>
      <c r="N17" s="47" t="s">
        <v>136</v>
      </c>
      <c r="O17" s="38">
        <v>1</v>
      </c>
      <c r="P17" s="38">
        <v>1</v>
      </c>
      <c r="Q17" s="37" t="str">
        <f t="shared" si="1"/>
        <v>BAJO</v>
      </c>
      <c r="R17" s="52" t="s">
        <v>198</v>
      </c>
      <c r="S17" s="39"/>
    </row>
    <row r="18" spans="1:19" s="34" customFormat="1" ht="60" x14ac:dyDescent="0.25">
      <c r="A18" s="39" t="s">
        <v>115</v>
      </c>
      <c r="B18" s="39" t="s">
        <v>24</v>
      </c>
      <c r="C18" s="39" t="s">
        <v>38</v>
      </c>
      <c r="D18" s="39" t="s">
        <v>68</v>
      </c>
      <c r="E18" s="44" t="s">
        <v>114</v>
      </c>
      <c r="F18" s="43" t="s">
        <v>106</v>
      </c>
      <c r="G18" s="48" t="s">
        <v>165</v>
      </c>
      <c r="H18" s="48" t="s">
        <v>172</v>
      </c>
      <c r="I18" s="63">
        <v>42936</v>
      </c>
      <c r="J18" s="62" t="s">
        <v>131</v>
      </c>
      <c r="K18" s="38">
        <v>15</v>
      </c>
      <c r="L18" s="3">
        <v>0.3</v>
      </c>
      <c r="M18" s="5">
        <f t="shared" si="0"/>
        <v>4.4999999999999998E-2</v>
      </c>
      <c r="N18" s="47" t="s">
        <v>133</v>
      </c>
      <c r="O18" s="38">
        <v>2</v>
      </c>
      <c r="P18" s="38">
        <v>3</v>
      </c>
      <c r="Q18" s="37" t="str">
        <f t="shared" si="1"/>
        <v>ALTO</v>
      </c>
      <c r="R18" s="52" t="s">
        <v>198</v>
      </c>
      <c r="S18" s="39"/>
    </row>
    <row r="19" spans="1:19" s="34" customFormat="1" ht="45" x14ac:dyDescent="0.25">
      <c r="A19" s="39" t="s">
        <v>115</v>
      </c>
      <c r="B19" s="39" t="s">
        <v>24</v>
      </c>
      <c r="C19" s="39" t="s">
        <v>38</v>
      </c>
      <c r="D19" s="39" t="s">
        <v>68</v>
      </c>
      <c r="E19" s="44" t="s">
        <v>114</v>
      </c>
      <c r="F19" s="43" t="s">
        <v>106</v>
      </c>
      <c r="G19" s="48" t="s">
        <v>165</v>
      </c>
      <c r="H19" s="48" t="s">
        <v>173</v>
      </c>
      <c r="I19" s="63">
        <v>42936</v>
      </c>
      <c r="J19" s="62" t="s">
        <v>132</v>
      </c>
      <c r="K19" s="38">
        <v>5</v>
      </c>
      <c r="L19" s="3">
        <v>0.3</v>
      </c>
      <c r="M19" s="5">
        <f t="shared" si="0"/>
        <v>1.4999999999999999E-2</v>
      </c>
      <c r="N19" s="47" t="s">
        <v>134</v>
      </c>
      <c r="O19" s="38">
        <v>2</v>
      </c>
      <c r="P19" s="38">
        <v>3</v>
      </c>
      <c r="Q19" s="37" t="str">
        <f t="shared" si="1"/>
        <v>ALTO</v>
      </c>
      <c r="R19" s="46" t="s">
        <v>135</v>
      </c>
      <c r="S19" s="39"/>
    </row>
    <row r="20" spans="1:19" s="34" customFormat="1" ht="45" x14ac:dyDescent="0.25">
      <c r="A20" s="39" t="s">
        <v>115</v>
      </c>
      <c r="B20" s="39" t="s">
        <v>24</v>
      </c>
      <c r="C20" s="39" t="s">
        <v>38</v>
      </c>
      <c r="D20" s="39" t="s">
        <v>68</v>
      </c>
      <c r="E20" s="44" t="s">
        <v>114</v>
      </c>
      <c r="F20" s="43" t="s">
        <v>112</v>
      </c>
      <c r="G20" s="48" t="s">
        <v>188</v>
      </c>
      <c r="H20" s="48" t="s">
        <v>174</v>
      </c>
      <c r="I20" s="63">
        <v>42783</v>
      </c>
      <c r="J20" s="62" t="s">
        <v>139</v>
      </c>
      <c r="K20" s="38">
        <v>5</v>
      </c>
      <c r="L20" s="3">
        <v>1</v>
      </c>
      <c r="M20" s="5">
        <f t="shared" si="0"/>
        <v>0.05</v>
      </c>
      <c r="N20" s="47" t="s">
        <v>140</v>
      </c>
      <c r="O20" s="38">
        <v>1</v>
      </c>
      <c r="P20" s="38">
        <v>3</v>
      </c>
      <c r="Q20" s="37" t="str">
        <f t="shared" si="1"/>
        <v>MEDIO</v>
      </c>
      <c r="R20" s="39"/>
      <c r="S20" s="39"/>
    </row>
    <row r="21" spans="1:19" s="34" customFormat="1" ht="60" x14ac:dyDescent="0.25">
      <c r="A21" s="39" t="s">
        <v>115</v>
      </c>
      <c r="B21" s="39" t="s">
        <v>24</v>
      </c>
      <c r="C21" s="39" t="s">
        <v>38</v>
      </c>
      <c r="D21" s="39" t="s">
        <v>68</v>
      </c>
      <c r="E21" s="44" t="s">
        <v>114</v>
      </c>
      <c r="F21" s="43" t="s">
        <v>112</v>
      </c>
      <c r="G21" s="48" t="s">
        <v>175</v>
      </c>
      <c r="H21" s="48" t="s">
        <v>176</v>
      </c>
      <c r="I21" s="63">
        <v>42767</v>
      </c>
      <c r="J21" s="62" t="s">
        <v>138</v>
      </c>
      <c r="K21" s="38">
        <v>4</v>
      </c>
      <c r="L21" s="3">
        <v>1</v>
      </c>
      <c r="M21" s="5">
        <f t="shared" si="0"/>
        <v>0.04</v>
      </c>
      <c r="N21" s="47" t="s">
        <v>141</v>
      </c>
      <c r="O21" s="38">
        <v>2</v>
      </c>
      <c r="P21" s="38">
        <v>3</v>
      </c>
      <c r="Q21" s="37" t="str">
        <f t="shared" si="1"/>
        <v>ALTO</v>
      </c>
      <c r="R21" s="52" t="s">
        <v>197</v>
      </c>
      <c r="S21" s="39"/>
    </row>
    <row r="22" spans="1:19" s="34" customFormat="1" ht="60" x14ac:dyDescent="0.25">
      <c r="A22" s="39" t="s">
        <v>115</v>
      </c>
      <c r="B22" s="39" t="s">
        <v>24</v>
      </c>
      <c r="C22" s="39" t="s">
        <v>38</v>
      </c>
      <c r="D22" s="39" t="s">
        <v>68</v>
      </c>
      <c r="E22" s="44" t="s">
        <v>114</v>
      </c>
      <c r="F22" s="43" t="s">
        <v>112</v>
      </c>
      <c r="G22" s="48" t="s">
        <v>175</v>
      </c>
      <c r="H22" s="48" t="s">
        <v>177</v>
      </c>
      <c r="I22" s="63">
        <v>42948</v>
      </c>
      <c r="J22" s="62" t="s">
        <v>137</v>
      </c>
      <c r="K22" s="38">
        <v>10</v>
      </c>
      <c r="L22" s="3">
        <v>0.25</v>
      </c>
      <c r="M22" s="5">
        <f t="shared" si="0"/>
        <v>2.5000000000000001E-2</v>
      </c>
      <c r="N22" s="47" t="s">
        <v>142</v>
      </c>
      <c r="O22" s="38">
        <v>1</v>
      </c>
      <c r="P22" s="38">
        <v>3</v>
      </c>
      <c r="Q22" s="37" t="str">
        <f t="shared" si="1"/>
        <v>MEDIO</v>
      </c>
      <c r="R22" s="46" t="s">
        <v>143</v>
      </c>
      <c r="S22" s="39"/>
    </row>
    <row r="23" spans="1:19" s="34" customFormat="1" ht="60" x14ac:dyDescent="0.25">
      <c r="A23" s="39" t="s">
        <v>115</v>
      </c>
      <c r="B23" s="39" t="s">
        <v>24</v>
      </c>
      <c r="C23" s="39" t="s">
        <v>38</v>
      </c>
      <c r="D23" s="39" t="s">
        <v>68</v>
      </c>
      <c r="E23" s="44" t="s">
        <v>114</v>
      </c>
      <c r="F23" s="43" t="s">
        <v>107</v>
      </c>
      <c r="G23" s="48" t="s">
        <v>189</v>
      </c>
      <c r="H23" s="48" t="s">
        <v>178</v>
      </c>
      <c r="I23" s="63">
        <v>42958</v>
      </c>
      <c r="J23" s="62" t="s">
        <v>144</v>
      </c>
      <c r="K23" s="38">
        <v>8</v>
      </c>
      <c r="L23" s="3">
        <v>0</v>
      </c>
      <c r="M23" s="5">
        <f t="shared" si="0"/>
        <v>0</v>
      </c>
      <c r="N23" s="49" t="s">
        <v>193</v>
      </c>
      <c r="O23" s="38">
        <v>1</v>
      </c>
      <c r="P23" s="38">
        <v>3</v>
      </c>
      <c r="Q23" s="37" t="str">
        <f t="shared" si="1"/>
        <v>MEDIO</v>
      </c>
      <c r="R23" s="39"/>
      <c r="S23" s="39"/>
    </row>
    <row r="24" spans="1:19" s="34" customFormat="1" ht="60" x14ac:dyDescent="0.25">
      <c r="A24" s="39" t="s">
        <v>115</v>
      </c>
      <c r="B24" s="39" t="s">
        <v>24</v>
      </c>
      <c r="C24" s="39" t="s">
        <v>38</v>
      </c>
      <c r="D24" s="39" t="s">
        <v>68</v>
      </c>
      <c r="E24" s="44" t="s">
        <v>114</v>
      </c>
      <c r="F24" s="43" t="s">
        <v>107</v>
      </c>
      <c r="G24" s="48" t="s">
        <v>189</v>
      </c>
      <c r="H24" s="48" t="s">
        <v>179</v>
      </c>
      <c r="I24" s="63">
        <v>42955</v>
      </c>
      <c r="J24" s="62" t="s">
        <v>145</v>
      </c>
      <c r="K24" s="38">
        <v>3</v>
      </c>
      <c r="L24" s="3">
        <v>0</v>
      </c>
      <c r="M24" s="5">
        <f t="shared" si="0"/>
        <v>0</v>
      </c>
      <c r="N24" s="47" t="s">
        <v>146</v>
      </c>
      <c r="O24" s="38">
        <v>1</v>
      </c>
      <c r="P24" s="38">
        <v>2</v>
      </c>
      <c r="Q24" s="37" t="str">
        <f t="shared" si="1"/>
        <v>BAJO</v>
      </c>
      <c r="R24" s="46" t="s">
        <v>147</v>
      </c>
      <c r="S24" s="39"/>
    </row>
    <row r="25" spans="1:19" s="34" customFormat="1" ht="75" x14ac:dyDescent="0.25">
      <c r="A25" s="39" t="s">
        <v>115</v>
      </c>
      <c r="B25" s="39" t="s">
        <v>24</v>
      </c>
      <c r="C25" s="39" t="s">
        <v>38</v>
      </c>
      <c r="D25" s="39" t="s">
        <v>66</v>
      </c>
      <c r="E25" s="44" t="s">
        <v>114</v>
      </c>
      <c r="F25" s="43" t="s">
        <v>110</v>
      </c>
      <c r="G25" s="48" t="s">
        <v>117</v>
      </c>
      <c r="H25" s="48" t="s">
        <v>180</v>
      </c>
      <c r="I25" s="63">
        <v>42972</v>
      </c>
      <c r="J25" s="62" t="s">
        <v>148</v>
      </c>
      <c r="K25" s="38">
        <v>1</v>
      </c>
      <c r="L25" s="3">
        <v>0</v>
      </c>
      <c r="M25" s="5">
        <f t="shared" si="0"/>
        <v>0</v>
      </c>
      <c r="N25" s="47" t="s">
        <v>149</v>
      </c>
      <c r="O25" s="38">
        <v>1</v>
      </c>
      <c r="P25" s="38">
        <v>1</v>
      </c>
      <c r="Q25" s="37" t="str">
        <f t="shared" si="1"/>
        <v>BAJO</v>
      </c>
      <c r="R25" s="46" t="s">
        <v>150</v>
      </c>
      <c r="S25" s="39"/>
    </row>
    <row r="26" spans="1:19" s="34" customFormat="1" ht="60" x14ac:dyDescent="0.25">
      <c r="A26" s="39" t="s">
        <v>115</v>
      </c>
      <c r="B26" s="39" t="s">
        <v>24</v>
      </c>
      <c r="C26" s="39" t="s">
        <v>38</v>
      </c>
      <c r="D26" s="39" t="s">
        <v>66</v>
      </c>
      <c r="E26" s="44" t="s">
        <v>114</v>
      </c>
      <c r="F26" s="43" t="s">
        <v>110</v>
      </c>
      <c r="G26" s="48"/>
      <c r="H26" s="48" t="s">
        <v>181</v>
      </c>
      <c r="I26" s="63">
        <v>42948</v>
      </c>
      <c r="J26" s="62" t="s">
        <v>151</v>
      </c>
      <c r="K26" s="38">
        <v>1</v>
      </c>
      <c r="L26" s="3">
        <v>1</v>
      </c>
      <c r="M26" s="5">
        <f t="shared" si="0"/>
        <v>0.01</v>
      </c>
      <c r="N26" s="47" t="s">
        <v>152</v>
      </c>
      <c r="O26" s="38">
        <v>1</v>
      </c>
      <c r="P26" s="38">
        <v>2</v>
      </c>
      <c r="Q26" s="37" t="str">
        <f t="shared" si="1"/>
        <v>BAJO</v>
      </c>
      <c r="R26" s="46" t="s">
        <v>153</v>
      </c>
      <c r="S26" s="39"/>
    </row>
    <row r="27" spans="1:19" s="34" customFormat="1" ht="75" x14ac:dyDescent="0.25">
      <c r="A27" s="39" t="s">
        <v>115</v>
      </c>
      <c r="B27" s="39" t="s">
        <v>24</v>
      </c>
      <c r="C27" s="39" t="s">
        <v>38</v>
      </c>
      <c r="D27" s="39" t="s">
        <v>66</v>
      </c>
      <c r="E27" s="44" t="s">
        <v>114</v>
      </c>
      <c r="F27" s="43" t="s">
        <v>110</v>
      </c>
      <c r="G27" s="48" t="s">
        <v>186</v>
      </c>
      <c r="H27" s="48" t="s">
        <v>182</v>
      </c>
      <c r="I27" s="63">
        <v>42979</v>
      </c>
      <c r="J27" s="66" t="s">
        <v>194</v>
      </c>
      <c r="K27" s="38">
        <v>2</v>
      </c>
      <c r="L27" s="3">
        <v>0</v>
      </c>
      <c r="M27" s="5">
        <f t="shared" si="0"/>
        <v>0</v>
      </c>
      <c r="N27" s="47" t="s">
        <v>154</v>
      </c>
      <c r="O27" s="38">
        <v>1</v>
      </c>
      <c r="P27" s="38">
        <v>2</v>
      </c>
      <c r="Q27" s="37" t="str">
        <f t="shared" si="1"/>
        <v>BAJO</v>
      </c>
      <c r="R27" s="46" t="s">
        <v>155</v>
      </c>
      <c r="S27" s="39"/>
    </row>
    <row r="28" spans="1:19" s="34" customFormat="1" ht="75.75" customHeight="1" x14ac:dyDescent="0.25">
      <c r="A28" s="39" t="s">
        <v>115</v>
      </c>
      <c r="B28" s="39" t="s">
        <v>24</v>
      </c>
      <c r="C28" s="39" t="s">
        <v>38</v>
      </c>
      <c r="D28" s="39" t="s">
        <v>66</v>
      </c>
      <c r="E28" s="44" t="s">
        <v>114</v>
      </c>
      <c r="F28" s="43" t="s">
        <v>109</v>
      </c>
      <c r="G28" s="48" t="s">
        <v>184</v>
      </c>
      <c r="H28" s="48" t="s">
        <v>183</v>
      </c>
      <c r="I28" s="63">
        <v>42979</v>
      </c>
      <c r="J28" s="62" t="s">
        <v>156</v>
      </c>
      <c r="K28" s="38">
        <v>2</v>
      </c>
      <c r="L28" s="3">
        <v>0.45</v>
      </c>
      <c r="M28" s="5">
        <f t="shared" si="0"/>
        <v>9.0000000000000011E-3</v>
      </c>
      <c r="N28" s="47" t="s">
        <v>157</v>
      </c>
      <c r="O28" s="38">
        <v>1</v>
      </c>
      <c r="P28" s="38">
        <v>3</v>
      </c>
      <c r="Q28" s="37" t="str">
        <f t="shared" si="1"/>
        <v>MEDIO</v>
      </c>
      <c r="R28" s="46" t="s">
        <v>158</v>
      </c>
      <c r="S28" s="39"/>
    </row>
    <row r="29" spans="1:19" s="34" customFormat="1" ht="62.25" customHeight="1" x14ac:dyDescent="0.25">
      <c r="A29" s="39" t="s">
        <v>115</v>
      </c>
      <c r="B29" s="39" t="s">
        <v>24</v>
      </c>
      <c r="C29" s="39" t="s">
        <v>38</v>
      </c>
      <c r="D29" s="39" t="s">
        <v>68</v>
      </c>
      <c r="E29" s="44" t="s">
        <v>114</v>
      </c>
      <c r="F29" s="43" t="s">
        <v>113</v>
      </c>
      <c r="G29" s="45" t="s">
        <v>116</v>
      </c>
      <c r="H29" s="48" t="s">
        <v>185</v>
      </c>
      <c r="I29" s="63">
        <v>43040</v>
      </c>
      <c r="J29" s="62" t="s">
        <v>160</v>
      </c>
      <c r="K29" s="38">
        <v>3</v>
      </c>
      <c r="L29" s="3">
        <v>0</v>
      </c>
      <c r="M29" s="5">
        <f t="shared" si="0"/>
        <v>0</v>
      </c>
      <c r="N29" s="47" t="s">
        <v>159</v>
      </c>
      <c r="O29" s="38">
        <v>1</v>
      </c>
      <c r="P29" s="38">
        <v>3</v>
      </c>
      <c r="Q29" s="37" t="str">
        <f t="shared" si="1"/>
        <v>MEDIO</v>
      </c>
      <c r="R29" s="46" t="s">
        <v>161</v>
      </c>
      <c r="S29" s="39"/>
    </row>
    <row r="30" spans="1:19" ht="35.1" customHeight="1" x14ac:dyDescent="0.25">
      <c r="A30" s="4"/>
      <c r="B30" s="4"/>
      <c r="C30" s="4"/>
      <c r="D30" s="4"/>
      <c r="E30" s="4"/>
      <c r="F30" s="4"/>
      <c r="G30" s="4"/>
      <c r="H30" s="4"/>
      <c r="I30" s="58"/>
      <c r="J30" s="4"/>
      <c r="K30" s="41">
        <f>SUM(K11:K29)</f>
        <v>100</v>
      </c>
      <c r="L30" s="35"/>
      <c r="M30" s="6">
        <f>SUM(M11:M29)</f>
        <v>0.55900000000000005</v>
      </c>
      <c r="N30" s="4"/>
      <c r="O30" s="36"/>
      <c r="P30" s="36"/>
      <c r="Q30" s="36"/>
      <c r="R30" s="4"/>
      <c r="S30" s="4"/>
    </row>
  </sheetData>
  <sheetProtection formatColumns="0" formatRows="0" insertRows="0" deleteRows="0" sort="0" autoFilter="0"/>
  <mergeCells count="6">
    <mergeCell ref="C2:S2"/>
    <mergeCell ref="N8:S8"/>
    <mergeCell ref="A8:D8"/>
    <mergeCell ref="A7:Q7"/>
    <mergeCell ref="F8:M8"/>
    <mergeCell ref="A4:S4"/>
  </mergeCells>
  <conditionalFormatting sqref="Q11:Q29">
    <cfRule type="cellIs" dxfId="155" priority="46" operator="equal">
      <formula>"ALTO"</formula>
    </cfRule>
    <cfRule type="cellIs" dxfId="154" priority="47" operator="equal">
      <formula>"MEDIO"</formula>
    </cfRule>
    <cfRule type="cellIs" dxfId="153" priority="48" operator="equal">
      <formula>"BAJO"</formula>
    </cfRule>
  </conditionalFormatting>
  <conditionalFormatting sqref="O11:P29">
    <cfRule type="cellIs" dxfId="152" priority="43" operator="equal">
      <formula>3</formula>
    </cfRule>
    <cfRule type="cellIs" dxfId="151" priority="44" operator="equal">
      <formula>2</formula>
    </cfRule>
    <cfRule type="cellIs" dxfId="150" priority="45" operator="equal">
      <formula>1</formula>
    </cfRule>
  </conditionalFormatting>
  <conditionalFormatting sqref="L11:L29">
    <cfRule type="cellIs" dxfId="149" priority="39" operator="between">
      <formula>0.75</formula>
      <formula>1</formula>
    </cfRule>
    <cfRule type="cellIs" dxfId="148" priority="40" operator="between">
      <formula>0.5</formula>
      <formula>0.7499</formula>
    </cfRule>
    <cfRule type="cellIs" dxfId="147" priority="41" operator="between">
      <formula>0.25</formula>
      <formula>0.4999</formula>
    </cfRule>
    <cfRule type="cellIs" dxfId="146" priority="42" operator="between">
      <formula>0.01</formula>
      <formula>0.2499</formula>
    </cfRule>
  </conditionalFormatting>
  <conditionalFormatting sqref="M30">
    <cfRule type="cellIs" dxfId="145" priority="31" operator="between">
      <formula>0.75</formula>
      <formula>1</formula>
    </cfRule>
    <cfRule type="cellIs" dxfId="144" priority="32" operator="between">
      <formula>0.5</formula>
      <formula>0.7499</formula>
    </cfRule>
    <cfRule type="cellIs" dxfId="143" priority="33" operator="between">
      <formula>0.251</formula>
      <formula>0.4999</formula>
    </cfRule>
    <cfRule type="cellIs" dxfId="142" priority="34" operator="between">
      <formula>0</formula>
      <formula>0.25</formula>
    </cfRule>
  </conditionalFormatting>
  <dataValidations xWindow="1047" yWindow="764" count="15">
    <dataValidation type="custom" operator="equal" allowBlank="1" showInputMessage="1" showErrorMessage="1" sqref="K30">
      <formula1>AND($K$11:$K$29&gt;=100)</formula1>
    </dataValidation>
    <dataValidation allowBlank="1" showInputMessage="1" showErrorMessage="1" promptTitle="Seleccionar" prompt="Elegir de la lista desplegable" sqref="A10:D10"/>
    <dataValidation type="decimal" operator="equal" allowBlank="1" showInputMessage="1" showErrorMessage="1" sqref="M30">
      <formula1>100</formula1>
    </dataValidation>
    <dataValidation type="list" allowBlank="1" showErrorMessage="1" sqref="B11">
      <formula1>OBJETIVO_S__GENERAL_ES</formula1>
    </dataValidation>
    <dataValidation allowBlank="1" showInputMessage="1" showErrorMessage="1" promptTitle="% Avance de Tarea" prompt="Indicar en que porcentaje se ha ejecutado la tarea descrita." sqref="L11:L29"/>
    <dataValidation allowBlank="1" showInputMessage="1" showErrorMessage="1" promptTitle="% Avance Real" prompt="El porcentaje del Avance Real de la tarea sera calculado en función al peso por el avance de la tarea divido entre 100" sqref="M11:M29"/>
    <dataValidation type="whole" allowBlank="1" showInputMessage="1" showErrorMessage="1" promptTitle="PESO" prompt="La distribucción del peso debe ser en base a una escala de 100. La sumatoria no debera exceder de 100" sqref="K11:K29">
      <formula1>1</formula1>
      <formula2>100</formula2>
    </dataValidation>
    <dataValidation allowBlank="1" showInputMessage="1" showErrorMessage="1" promptTitle="Riesgo" sqref="N11:N29"/>
    <dataValidation allowBlank="1" showInputMessage="1" showErrorMessage="1" promptTitle="Fecha de Alcance o Logro" prompt="Es la fecha  de logro o ejecución de la actividad" sqref="I11:I29"/>
    <dataValidation allowBlank="1" showInputMessage="1" showErrorMessage="1" promptTitle="Meta" prompt="Identificar cual el objetivo que quiero lograr al realizar una actividad o tarea determinada. _x000a_" sqref="J11:J29"/>
    <dataValidation type="whole" allowBlank="1" showInputMessage="1" showErrorMessage="1" error="Escala 1 al 3" promptTitle="Impacto" prompt="Es la consecuencia que puede generar la ejecucion de las actividades planteadas. Estas pueden ser baja (1), media (2) o alta (3)." sqref="P11:P29">
      <formula1>1</formula1>
      <formula2>3</formula2>
    </dataValidation>
    <dataValidation type="whole" allowBlank="1" showInputMessage="1" showErrorMessage="1" error="Escala 1 al 3" promptTitle="Probabilidad" prompt="Es la medida de incertidumbre asociada a la ejecucion de una tarea o actividad determinada.  Donde 1 es dificultad baja, 2 media y 3 alta" sqref="O11:O29">
      <formula1>1</formula1>
      <formula2>3</formula2>
    </dataValidation>
    <dataValidation allowBlank="1" showInputMessage="1" showErrorMessage="1" promptTitle="Mitigación" prompt="Es el esfuerzo por reducir los riesgos inherentes a la ejecución de las actividades planificadas." sqref="R11:R29"/>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9">
      <formula1>EJES_ESTRATEGICOS</formula1>
    </dataValidation>
    <dataValidation type="custom" showInputMessage="1" showErrorMessage="1" error="NO ESCRIBA NADA EN ESTA COLUMNA" sqref="Q11:Q29">
      <formula1>IF($O11*$P11&lt;=0,"",(IF($O11*$P11=9,"ALTO",IF($O11*$P11=6,"ALTO",IF($O11*$P11=4,"MEDIO",IF($O11*$P11=3,"MEDIO",IF($O11*$P11=2,"BAJO",IF($O11*$P11=1,"BAJO",0))))))))</formula1>
    </dataValidation>
  </dataValidations>
  <pageMargins left="0.43307086614173229" right="0.27559055118110237" top="0.74803149606299213" bottom="0.74803149606299213" header="0.31496062992125984" footer="0.31496062992125984"/>
  <pageSetup paperSize="5" scale="40" orientation="landscape" r:id="rId1"/>
  <drawing r:id="rId2"/>
  <legacyDrawing r:id="rId3"/>
  <extLst>
    <ext xmlns:x14="http://schemas.microsoft.com/office/spreadsheetml/2009/9/main" uri="{CCE6A557-97BC-4b89-ADB6-D9C93CAAB3DF}">
      <x14:dataValidations xmlns:xm="http://schemas.microsoft.com/office/excel/2006/main" xWindow="1047" yWindow="764" count="3">
        <x14:dataValidation type="list" allowBlank="1" showErrorMessage="1" promptTitle="Ejes Estrategicos" prompt="1. So">
          <x14:formula1>
            <xm:f>'PDI - Actualizado'!$D$7:$D$30</xm:f>
          </x14:formula1>
          <xm:sqref>C11:C29</xm:sqref>
        </x14:dataValidation>
        <x14:dataValidation type="list" allowBlank="1" showInputMessage="1" showErrorMessage="1">
          <x14:formula1>
            <xm:f>'PDI - Actualizado'!$E$7:$E$45</xm:f>
          </x14:formula1>
          <xm:sqref>D11:D29</xm:sqref>
        </x14:dataValidation>
        <x14:dataValidation type="list" allowBlank="1" showErrorMessage="1">
          <x14:formula1>
            <xm:f>'PDI - Actualizado'!$C$7:$C$15</xm:f>
          </x14:formula1>
          <xm:sqref>B12:B29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view="pageBreakPreview" topLeftCell="D18" zoomScaleSheetLayoutView="100" workbookViewId="0">
      <selection activeCell="H21" sqref="H21"/>
    </sheetView>
  </sheetViews>
  <sheetFormatPr baseColWidth="10" defaultColWidth="10.85546875" defaultRowHeight="15" x14ac:dyDescent="0.25"/>
  <cols>
    <col min="1" max="1" width="28.42578125" style="328" customWidth="1"/>
    <col min="2" max="4" width="25.7109375" style="328" customWidth="1"/>
    <col min="5" max="5" width="23.140625" style="328" customWidth="1"/>
    <col min="6" max="8" width="30.42578125" style="328" customWidth="1"/>
    <col min="9" max="9" width="16.28515625" style="328" bestFit="1" customWidth="1"/>
    <col min="10" max="10" width="19.42578125" style="328" customWidth="1"/>
    <col min="11" max="11" width="8.42578125" style="344" customWidth="1"/>
    <col min="12" max="13" width="10.85546875" style="344"/>
    <col min="14" max="14" width="29" style="328" customWidth="1"/>
    <col min="15" max="15" width="13.7109375" style="344" customWidth="1"/>
    <col min="16" max="16" width="9.85546875" style="344" customWidth="1"/>
    <col min="17" max="17" width="10.85546875" style="344"/>
    <col min="18" max="18" width="29.28515625" style="328" customWidth="1"/>
    <col min="19" max="19" width="41.42578125" style="328" customWidth="1"/>
    <col min="20" max="16384" width="10.85546875" style="328"/>
  </cols>
  <sheetData>
    <row r="1" spans="1:19" x14ac:dyDescent="0.25">
      <c r="A1" s="325"/>
      <c r="B1" s="325"/>
      <c r="C1" s="325"/>
      <c r="D1" s="326"/>
      <c r="E1" s="326"/>
      <c r="F1" s="326"/>
      <c r="G1" s="326"/>
      <c r="H1" s="326"/>
      <c r="I1" s="326"/>
      <c r="J1" s="326"/>
      <c r="K1" s="327"/>
      <c r="L1" s="327"/>
      <c r="M1" s="327"/>
      <c r="N1" s="326"/>
      <c r="O1" s="327"/>
      <c r="P1" s="327"/>
      <c r="Q1" s="327"/>
      <c r="R1" s="326"/>
      <c r="S1" s="326"/>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71"/>
      <c r="F8" s="312" t="s">
        <v>98</v>
      </c>
      <c r="G8" s="312"/>
      <c r="H8" s="312"/>
      <c r="I8" s="312"/>
      <c r="J8" s="312"/>
      <c r="K8" s="312"/>
      <c r="L8" s="312"/>
      <c r="M8" s="312"/>
      <c r="N8" s="313" t="s">
        <v>5</v>
      </c>
      <c r="O8" s="313"/>
      <c r="P8" s="313"/>
      <c r="Q8" s="313"/>
      <c r="R8" s="313"/>
      <c r="S8" s="313"/>
    </row>
    <row r="9" spans="1:19" s="11" customFormat="1" ht="9.9499999999999993" customHeight="1" x14ac:dyDescent="0.25">
      <c r="A9" s="71"/>
      <c r="B9" s="71"/>
      <c r="C9" s="71"/>
      <c r="D9" s="71"/>
      <c r="E9" s="71"/>
      <c r="F9" s="71"/>
      <c r="G9" s="71"/>
      <c r="H9" s="71"/>
      <c r="I9" s="71"/>
      <c r="J9" s="71"/>
      <c r="K9" s="71"/>
      <c r="L9" s="71"/>
      <c r="M9" s="71"/>
      <c r="N9" s="70"/>
      <c r="O9" s="70"/>
      <c r="P9" s="70"/>
      <c r="Q9" s="70"/>
      <c r="R9" s="70"/>
      <c r="S9" s="70"/>
    </row>
    <row r="10" spans="1:19" s="331" customFormat="1" ht="46.5" customHeight="1" x14ac:dyDescent="0.25">
      <c r="A10" s="329" t="s">
        <v>99</v>
      </c>
      <c r="B10" s="329" t="s">
        <v>14</v>
      </c>
      <c r="C10" s="329" t="s">
        <v>15</v>
      </c>
      <c r="D10" s="329" t="s">
        <v>100</v>
      </c>
      <c r="E10" s="329" t="s">
        <v>104</v>
      </c>
      <c r="F10" s="330" t="s">
        <v>16</v>
      </c>
      <c r="G10" s="330" t="s">
        <v>105</v>
      </c>
      <c r="H10" s="330" t="s">
        <v>19</v>
      </c>
      <c r="I10" s="330" t="s">
        <v>17</v>
      </c>
      <c r="J10" s="330" t="s">
        <v>18</v>
      </c>
      <c r="K10" s="330" t="s">
        <v>20</v>
      </c>
      <c r="L10" s="330" t="s">
        <v>3</v>
      </c>
      <c r="M10" s="330" t="s">
        <v>4</v>
      </c>
      <c r="N10" s="330" t="s">
        <v>6</v>
      </c>
      <c r="O10" s="330" t="s">
        <v>7</v>
      </c>
      <c r="P10" s="330" t="s">
        <v>8</v>
      </c>
      <c r="Q10" s="330" t="s">
        <v>9</v>
      </c>
      <c r="R10" s="330" t="s">
        <v>10</v>
      </c>
      <c r="S10" s="330" t="s">
        <v>11</v>
      </c>
    </row>
    <row r="11" spans="1:19" s="338" customFormat="1" ht="45" customHeight="1" x14ac:dyDescent="0.25">
      <c r="A11" s="332" t="s">
        <v>115</v>
      </c>
      <c r="B11" s="332" t="s">
        <v>24</v>
      </c>
      <c r="C11" s="332" t="s">
        <v>38</v>
      </c>
      <c r="D11" s="332" t="s">
        <v>66</v>
      </c>
      <c r="E11" s="333" t="s">
        <v>1958</v>
      </c>
      <c r="F11" s="332" t="s">
        <v>1959</v>
      </c>
      <c r="G11" s="263" t="s">
        <v>1960</v>
      </c>
      <c r="H11" s="263" t="s">
        <v>1961</v>
      </c>
      <c r="I11" s="334" t="s">
        <v>1962</v>
      </c>
      <c r="J11" s="332" t="s">
        <v>1963</v>
      </c>
      <c r="K11" s="336">
        <v>7</v>
      </c>
      <c r="L11" s="3">
        <v>0</v>
      </c>
      <c r="M11" s="5">
        <f t="shared" ref="M11:M25" si="0">(K11*(L11/100))</f>
        <v>0</v>
      </c>
      <c r="N11" s="337" t="s">
        <v>1964</v>
      </c>
      <c r="O11" s="336">
        <v>2</v>
      </c>
      <c r="P11" s="336">
        <v>3</v>
      </c>
      <c r="Q11" s="37" t="str">
        <f t="shared" ref="Q11:Q25" si="1">IF($O11*$P11&lt;=0,"",(IF($O11*$P11=9,"ALTO",IF($O11*$P11=6,"ALTO",IF($O11*$P11=4,"MEDIO",IF($O11*$P11=3,"MEDIO",IF($O11*$P11=2,"BAJO",IF($O11*$P11=1,"BAJO",0))))))))</f>
        <v>ALTO</v>
      </c>
      <c r="R11" s="332" t="s">
        <v>1965</v>
      </c>
      <c r="S11" s="332"/>
    </row>
    <row r="12" spans="1:19" s="338" customFormat="1" ht="45" customHeight="1" x14ac:dyDescent="0.25">
      <c r="A12" s="332" t="s">
        <v>115</v>
      </c>
      <c r="B12" s="332" t="s">
        <v>24</v>
      </c>
      <c r="C12" s="332" t="s">
        <v>38</v>
      </c>
      <c r="D12" s="332" t="s">
        <v>66</v>
      </c>
      <c r="E12" s="333" t="s">
        <v>1958</v>
      </c>
      <c r="F12" s="332" t="s">
        <v>1959</v>
      </c>
      <c r="G12" s="263" t="s">
        <v>1966</v>
      </c>
      <c r="H12" s="332" t="s">
        <v>1967</v>
      </c>
      <c r="I12" s="334" t="s">
        <v>1968</v>
      </c>
      <c r="J12" s="332" t="s">
        <v>1969</v>
      </c>
      <c r="K12" s="336">
        <v>13</v>
      </c>
      <c r="L12" s="3">
        <v>0</v>
      </c>
      <c r="M12" s="5">
        <f t="shared" si="0"/>
        <v>0</v>
      </c>
      <c r="N12" s="337" t="s">
        <v>1970</v>
      </c>
      <c r="O12" s="336">
        <v>1</v>
      </c>
      <c r="P12" s="336">
        <v>3</v>
      </c>
      <c r="Q12" s="37" t="str">
        <f t="shared" si="1"/>
        <v>MEDIO</v>
      </c>
      <c r="R12" s="332" t="s">
        <v>1971</v>
      </c>
      <c r="S12" s="332"/>
    </row>
    <row r="13" spans="1:19" s="338" customFormat="1" ht="45" customHeight="1" x14ac:dyDescent="0.25">
      <c r="A13" s="332" t="s">
        <v>115</v>
      </c>
      <c r="B13" s="332" t="s">
        <v>24</v>
      </c>
      <c r="C13" s="332" t="s">
        <v>38</v>
      </c>
      <c r="D13" s="332" t="s">
        <v>66</v>
      </c>
      <c r="E13" s="333" t="s">
        <v>1958</v>
      </c>
      <c r="F13" s="332" t="s">
        <v>1959</v>
      </c>
      <c r="G13" s="263" t="s">
        <v>1966</v>
      </c>
      <c r="H13" s="332" t="s">
        <v>1972</v>
      </c>
      <c r="I13" s="334" t="s">
        <v>1973</v>
      </c>
      <c r="J13" s="332" t="s">
        <v>1974</v>
      </c>
      <c r="K13" s="336">
        <v>6</v>
      </c>
      <c r="L13" s="3">
        <v>0</v>
      </c>
      <c r="M13" s="5">
        <f t="shared" si="0"/>
        <v>0</v>
      </c>
      <c r="N13" s="337" t="s">
        <v>1975</v>
      </c>
      <c r="O13" s="336">
        <v>1</v>
      </c>
      <c r="P13" s="336">
        <v>3</v>
      </c>
      <c r="Q13" s="37" t="str">
        <f t="shared" si="1"/>
        <v>MEDIO</v>
      </c>
      <c r="R13" s="332" t="s">
        <v>1976</v>
      </c>
      <c r="S13" s="332"/>
    </row>
    <row r="14" spans="1:19" s="338" customFormat="1" ht="45" customHeight="1" x14ac:dyDescent="0.25">
      <c r="A14" s="332" t="s">
        <v>115</v>
      </c>
      <c r="B14" s="332" t="s">
        <v>24</v>
      </c>
      <c r="C14" s="332" t="s">
        <v>38</v>
      </c>
      <c r="D14" s="332" t="s">
        <v>66</v>
      </c>
      <c r="E14" s="333" t="s">
        <v>1958</v>
      </c>
      <c r="F14" s="332" t="s">
        <v>1959</v>
      </c>
      <c r="G14" s="419" t="s">
        <v>1977</v>
      </c>
      <c r="H14" s="263" t="s">
        <v>1978</v>
      </c>
      <c r="I14" s="334">
        <v>42896</v>
      </c>
      <c r="J14" s="332" t="s">
        <v>1979</v>
      </c>
      <c r="K14" s="336">
        <v>7</v>
      </c>
      <c r="L14" s="3">
        <v>0</v>
      </c>
      <c r="M14" s="5">
        <f t="shared" si="0"/>
        <v>0</v>
      </c>
      <c r="N14" s="337" t="s">
        <v>1980</v>
      </c>
      <c r="O14" s="336">
        <v>1</v>
      </c>
      <c r="P14" s="336">
        <v>3</v>
      </c>
      <c r="Q14" s="37" t="str">
        <f t="shared" si="1"/>
        <v>MEDIO</v>
      </c>
      <c r="R14" s="332" t="s">
        <v>1976</v>
      </c>
      <c r="S14" s="332"/>
    </row>
    <row r="15" spans="1:19" s="338" customFormat="1" ht="45" customHeight="1" x14ac:dyDescent="0.25">
      <c r="A15" s="332" t="s">
        <v>115</v>
      </c>
      <c r="B15" s="332" t="s">
        <v>24</v>
      </c>
      <c r="C15" s="332" t="s">
        <v>38</v>
      </c>
      <c r="D15" s="332" t="s">
        <v>66</v>
      </c>
      <c r="E15" s="333" t="s">
        <v>1958</v>
      </c>
      <c r="F15" s="332" t="s">
        <v>1981</v>
      </c>
      <c r="G15" s="332" t="s">
        <v>1982</v>
      </c>
      <c r="H15" s="332" t="s">
        <v>1983</v>
      </c>
      <c r="I15" s="334">
        <v>42860</v>
      </c>
      <c r="J15" s="332" t="s">
        <v>1984</v>
      </c>
      <c r="K15" s="336">
        <v>6</v>
      </c>
      <c r="L15" s="3">
        <v>0</v>
      </c>
      <c r="M15" s="5">
        <f t="shared" si="0"/>
        <v>0</v>
      </c>
      <c r="N15" s="337" t="s">
        <v>1985</v>
      </c>
      <c r="O15" s="336">
        <v>2</v>
      </c>
      <c r="P15" s="336">
        <v>3</v>
      </c>
      <c r="Q15" s="37" t="str">
        <f t="shared" si="1"/>
        <v>ALTO</v>
      </c>
      <c r="R15" s="332" t="s">
        <v>1986</v>
      </c>
      <c r="S15" s="332"/>
    </row>
    <row r="16" spans="1:19" s="338" customFormat="1" ht="45" customHeight="1" x14ac:dyDescent="0.25">
      <c r="A16" s="332" t="s">
        <v>115</v>
      </c>
      <c r="B16" s="332" t="s">
        <v>24</v>
      </c>
      <c r="C16" s="332" t="s">
        <v>38</v>
      </c>
      <c r="D16" s="332" t="s">
        <v>66</v>
      </c>
      <c r="E16" s="333" t="s">
        <v>1958</v>
      </c>
      <c r="F16" s="332" t="s">
        <v>1981</v>
      </c>
      <c r="G16" s="332" t="s">
        <v>1982</v>
      </c>
      <c r="H16" s="332" t="s">
        <v>1987</v>
      </c>
      <c r="I16" s="334" t="s">
        <v>1988</v>
      </c>
      <c r="J16" s="332" t="s">
        <v>1989</v>
      </c>
      <c r="K16" s="336">
        <v>9</v>
      </c>
      <c r="L16" s="3">
        <v>0</v>
      </c>
      <c r="M16" s="5">
        <f t="shared" si="0"/>
        <v>0</v>
      </c>
      <c r="N16" s="337" t="s">
        <v>1990</v>
      </c>
      <c r="O16" s="336">
        <v>2</v>
      </c>
      <c r="P16" s="336">
        <v>3</v>
      </c>
      <c r="Q16" s="37" t="str">
        <f t="shared" si="1"/>
        <v>ALTO</v>
      </c>
      <c r="R16" s="332" t="s">
        <v>1991</v>
      </c>
      <c r="S16" s="332"/>
    </row>
    <row r="17" spans="1:19" s="338" customFormat="1" ht="45" customHeight="1" x14ac:dyDescent="0.25">
      <c r="A17" s="332" t="s">
        <v>115</v>
      </c>
      <c r="B17" s="332" t="s">
        <v>24</v>
      </c>
      <c r="C17" s="332" t="s">
        <v>41</v>
      </c>
      <c r="D17" s="332" t="s">
        <v>97</v>
      </c>
      <c r="E17" s="333" t="s">
        <v>1958</v>
      </c>
      <c r="F17" s="332" t="s">
        <v>1992</v>
      </c>
      <c r="G17" s="332" t="s">
        <v>1993</v>
      </c>
      <c r="H17" s="332" t="s">
        <v>1994</v>
      </c>
      <c r="I17" s="334">
        <v>43009</v>
      </c>
      <c r="J17" s="332" t="s">
        <v>1995</v>
      </c>
      <c r="K17" s="336">
        <v>6</v>
      </c>
      <c r="L17" s="3">
        <v>0</v>
      </c>
      <c r="M17" s="5">
        <f t="shared" si="0"/>
        <v>0</v>
      </c>
      <c r="N17" s="337" t="s">
        <v>1985</v>
      </c>
      <c r="O17" s="336">
        <v>1</v>
      </c>
      <c r="P17" s="336">
        <v>3</v>
      </c>
      <c r="Q17" s="37" t="str">
        <f t="shared" si="1"/>
        <v>MEDIO</v>
      </c>
      <c r="R17" s="332" t="s">
        <v>1986</v>
      </c>
      <c r="S17" s="332"/>
    </row>
    <row r="18" spans="1:19" s="338" customFormat="1" ht="45" customHeight="1" x14ac:dyDescent="0.25">
      <c r="A18" s="332" t="s">
        <v>115</v>
      </c>
      <c r="B18" s="332" t="s">
        <v>24</v>
      </c>
      <c r="C18" s="332" t="s">
        <v>41</v>
      </c>
      <c r="D18" s="332" t="s">
        <v>97</v>
      </c>
      <c r="E18" s="333" t="s">
        <v>1958</v>
      </c>
      <c r="F18" s="332" t="s">
        <v>1992</v>
      </c>
      <c r="G18" s="332" t="s">
        <v>1993</v>
      </c>
      <c r="H18" s="340" t="s">
        <v>1996</v>
      </c>
      <c r="I18" s="334" t="s">
        <v>1997</v>
      </c>
      <c r="J18" s="332" t="s">
        <v>1998</v>
      </c>
      <c r="K18" s="336">
        <v>8</v>
      </c>
      <c r="L18" s="3">
        <v>0</v>
      </c>
      <c r="M18" s="5">
        <f t="shared" si="0"/>
        <v>0</v>
      </c>
      <c r="N18" s="337" t="s">
        <v>1999</v>
      </c>
      <c r="O18" s="336">
        <v>1</v>
      </c>
      <c r="P18" s="336">
        <v>3</v>
      </c>
      <c r="Q18" s="37" t="str">
        <f t="shared" si="1"/>
        <v>MEDIO</v>
      </c>
      <c r="R18" s="332" t="s">
        <v>2000</v>
      </c>
      <c r="S18" s="332"/>
    </row>
    <row r="19" spans="1:19" s="338" customFormat="1" ht="45" customHeight="1" x14ac:dyDescent="0.25">
      <c r="A19" s="332" t="s">
        <v>115</v>
      </c>
      <c r="B19" s="332" t="s">
        <v>24</v>
      </c>
      <c r="C19" s="332" t="s">
        <v>41</v>
      </c>
      <c r="D19" s="332" t="s">
        <v>97</v>
      </c>
      <c r="E19" s="333" t="s">
        <v>1958</v>
      </c>
      <c r="F19" s="332" t="s">
        <v>1992</v>
      </c>
      <c r="G19" s="332" t="s">
        <v>1993</v>
      </c>
      <c r="H19" s="332" t="s">
        <v>2001</v>
      </c>
      <c r="I19" s="334" t="s">
        <v>2002</v>
      </c>
      <c r="J19" s="332" t="s">
        <v>2003</v>
      </c>
      <c r="K19" s="336">
        <v>6</v>
      </c>
      <c r="L19" s="3">
        <v>0</v>
      </c>
      <c r="M19" s="5">
        <f t="shared" si="0"/>
        <v>0</v>
      </c>
      <c r="N19" s="337" t="s">
        <v>2004</v>
      </c>
      <c r="O19" s="336">
        <v>1</v>
      </c>
      <c r="P19" s="336">
        <v>3</v>
      </c>
      <c r="Q19" s="37" t="str">
        <f t="shared" si="1"/>
        <v>MEDIO</v>
      </c>
      <c r="R19" s="332" t="s">
        <v>2005</v>
      </c>
      <c r="S19" s="332"/>
    </row>
    <row r="20" spans="1:19" s="338" customFormat="1" ht="45" customHeight="1" x14ac:dyDescent="0.25">
      <c r="A20" s="332" t="s">
        <v>115</v>
      </c>
      <c r="B20" s="332" t="s">
        <v>24</v>
      </c>
      <c r="C20" s="332" t="s">
        <v>41</v>
      </c>
      <c r="D20" s="332" t="s">
        <v>97</v>
      </c>
      <c r="E20" s="333" t="s">
        <v>1958</v>
      </c>
      <c r="F20" s="332" t="s">
        <v>1992</v>
      </c>
      <c r="G20" s="162" t="s">
        <v>2006</v>
      </c>
      <c r="H20" s="340" t="s">
        <v>2007</v>
      </c>
      <c r="I20" s="334" t="s">
        <v>2008</v>
      </c>
      <c r="J20" s="162" t="s">
        <v>2009</v>
      </c>
      <c r="K20" s="336">
        <v>6</v>
      </c>
      <c r="L20" s="3">
        <v>0</v>
      </c>
      <c r="M20" s="5">
        <f t="shared" si="0"/>
        <v>0</v>
      </c>
      <c r="N20" s="337" t="s">
        <v>2010</v>
      </c>
      <c r="O20" s="336">
        <v>1</v>
      </c>
      <c r="P20" s="336">
        <v>3</v>
      </c>
      <c r="Q20" s="37" t="str">
        <f t="shared" si="1"/>
        <v>MEDIO</v>
      </c>
      <c r="R20" s="332" t="s">
        <v>2011</v>
      </c>
      <c r="S20" s="332"/>
    </row>
    <row r="21" spans="1:19" s="338" customFormat="1" ht="45" customHeight="1" x14ac:dyDescent="0.25">
      <c r="A21" s="332" t="s">
        <v>115</v>
      </c>
      <c r="B21" s="332" t="s">
        <v>24</v>
      </c>
      <c r="C21" s="332" t="s">
        <v>41</v>
      </c>
      <c r="D21" s="332" t="s">
        <v>97</v>
      </c>
      <c r="E21" s="333" t="s">
        <v>1958</v>
      </c>
      <c r="F21" s="332" t="s">
        <v>2012</v>
      </c>
      <c r="G21" s="162" t="s">
        <v>2013</v>
      </c>
      <c r="H21" s="332" t="s">
        <v>2014</v>
      </c>
      <c r="I21" s="334" t="s">
        <v>2015</v>
      </c>
      <c r="J21" s="332" t="s">
        <v>2016</v>
      </c>
      <c r="K21" s="336">
        <v>14</v>
      </c>
      <c r="L21" s="3">
        <v>0</v>
      </c>
      <c r="M21" s="5">
        <f t="shared" si="0"/>
        <v>0</v>
      </c>
      <c r="N21" s="337" t="s">
        <v>2017</v>
      </c>
      <c r="O21" s="336">
        <v>1</v>
      </c>
      <c r="P21" s="336">
        <v>3</v>
      </c>
      <c r="Q21" s="37" t="str">
        <f t="shared" si="1"/>
        <v>MEDIO</v>
      </c>
      <c r="R21" s="332" t="s">
        <v>2018</v>
      </c>
      <c r="S21" s="332"/>
    </row>
    <row r="22" spans="1:19" s="338" customFormat="1" ht="45" customHeight="1" x14ac:dyDescent="0.25">
      <c r="A22" s="332" t="s">
        <v>115</v>
      </c>
      <c r="B22" s="332" t="s">
        <v>24</v>
      </c>
      <c r="C22" s="332" t="s">
        <v>41</v>
      </c>
      <c r="D22" s="332" t="s">
        <v>97</v>
      </c>
      <c r="E22" s="333" t="s">
        <v>1958</v>
      </c>
      <c r="F22" s="332" t="s">
        <v>2012</v>
      </c>
      <c r="G22" s="162" t="s">
        <v>2013</v>
      </c>
      <c r="H22" s="332" t="s">
        <v>2019</v>
      </c>
      <c r="I22" s="334">
        <v>43011</v>
      </c>
      <c r="J22" s="332" t="s">
        <v>2016</v>
      </c>
      <c r="K22" s="336">
        <v>3</v>
      </c>
      <c r="L22" s="3">
        <v>0</v>
      </c>
      <c r="M22" s="5">
        <f t="shared" si="0"/>
        <v>0</v>
      </c>
      <c r="N22" s="337" t="s">
        <v>2020</v>
      </c>
      <c r="O22" s="336">
        <v>1</v>
      </c>
      <c r="P22" s="336">
        <v>3</v>
      </c>
      <c r="Q22" s="37" t="str">
        <f t="shared" si="1"/>
        <v>MEDIO</v>
      </c>
      <c r="R22" s="332" t="s">
        <v>2021</v>
      </c>
      <c r="S22" s="332"/>
    </row>
    <row r="23" spans="1:19" s="338" customFormat="1" ht="45" customHeight="1" x14ac:dyDescent="0.25">
      <c r="A23" s="332" t="s">
        <v>115</v>
      </c>
      <c r="B23" s="332" t="s">
        <v>24</v>
      </c>
      <c r="C23" s="332" t="s">
        <v>41</v>
      </c>
      <c r="D23" s="332" t="s">
        <v>97</v>
      </c>
      <c r="E23" s="333" t="s">
        <v>1958</v>
      </c>
      <c r="F23" s="332" t="s">
        <v>2012</v>
      </c>
      <c r="G23" s="162" t="s">
        <v>2013</v>
      </c>
      <c r="H23" s="332" t="s">
        <v>2022</v>
      </c>
      <c r="I23" s="334" t="s">
        <v>2023</v>
      </c>
      <c r="J23" s="332" t="s">
        <v>2024</v>
      </c>
      <c r="K23" s="336">
        <v>9</v>
      </c>
      <c r="L23" s="3">
        <v>0</v>
      </c>
      <c r="M23" s="5">
        <f t="shared" si="0"/>
        <v>0</v>
      </c>
      <c r="N23" s="337" t="s">
        <v>2025</v>
      </c>
      <c r="O23" s="336">
        <v>1</v>
      </c>
      <c r="P23" s="336">
        <v>3</v>
      </c>
      <c r="Q23" s="37" t="str">
        <f t="shared" si="1"/>
        <v>MEDIO</v>
      </c>
      <c r="R23" s="332" t="s">
        <v>2026</v>
      </c>
      <c r="S23" s="332"/>
    </row>
    <row r="24" spans="1:19" s="338" customFormat="1" ht="45" customHeight="1" x14ac:dyDescent="0.25">
      <c r="A24" s="332"/>
      <c r="B24" s="332"/>
      <c r="C24" s="332"/>
      <c r="D24" s="332"/>
      <c r="E24" s="333"/>
      <c r="F24" s="332"/>
      <c r="G24" s="332"/>
      <c r="H24" s="332"/>
      <c r="I24" s="332"/>
      <c r="J24" s="332"/>
      <c r="K24" s="336"/>
      <c r="L24" s="3"/>
      <c r="M24" s="5">
        <f t="shared" si="0"/>
        <v>0</v>
      </c>
      <c r="N24" s="337"/>
      <c r="O24" s="336"/>
      <c r="P24" s="336"/>
      <c r="Q24" s="37" t="str">
        <f t="shared" si="1"/>
        <v/>
      </c>
      <c r="R24" s="332"/>
      <c r="S24" s="332"/>
    </row>
    <row r="25" spans="1:19" s="338" customFormat="1" ht="45" customHeight="1" x14ac:dyDescent="0.25">
      <c r="A25" s="332"/>
      <c r="B25" s="332"/>
      <c r="C25" s="332"/>
      <c r="D25" s="332"/>
      <c r="E25" s="333"/>
      <c r="F25" s="332"/>
      <c r="G25" s="332"/>
      <c r="H25" s="332"/>
      <c r="I25" s="332"/>
      <c r="J25" s="332"/>
      <c r="K25" s="336"/>
      <c r="L25" s="3"/>
      <c r="M25" s="5">
        <f t="shared" si="0"/>
        <v>0</v>
      </c>
      <c r="N25" s="337"/>
      <c r="O25" s="336"/>
      <c r="P25" s="336"/>
      <c r="Q25" s="37" t="str">
        <f t="shared" si="1"/>
        <v/>
      </c>
      <c r="R25" s="332"/>
      <c r="S25" s="332"/>
    </row>
    <row r="26" spans="1:19" ht="35.1" customHeight="1" x14ac:dyDescent="0.25">
      <c r="A26" s="341"/>
      <c r="B26" s="341"/>
      <c r="C26" s="341"/>
      <c r="D26" s="341"/>
      <c r="E26" s="341"/>
      <c r="F26" s="341"/>
      <c r="G26" s="341"/>
      <c r="H26" s="341"/>
      <c r="I26" s="341"/>
      <c r="J26" s="341"/>
      <c r="K26" s="41">
        <f>SUM(K11:K25)</f>
        <v>100</v>
      </c>
      <c r="L26" s="342"/>
      <c r="M26" s="6">
        <f>SUM(M11:M25)</f>
        <v>0</v>
      </c>
      <c r="N26" s="341"/>
      <c r="O26" s="343"/>
      <c r="P26" s="343"/>
      <c r="Q26" s="343"/>
      <c r="R26" s="341"/>
      <c r="S26" s="341"/>
    </row>
  </sheetData>
  <sheetProtection formatColumns="0" formatRows="0" insertRows="0" deleteRows="0" sort="0" autoFilter="0"/>
  <autoFilter ref="A10:S26"/>
  <mergeCells count="6">
    <mergeCell ref="C2:S2"/>
    <mergeCell ref="A4:S4"/>
    <mergeCell ref="A7:Q7"/>
    <mergeCell ref="A8:D8"/>
    <mergeCell ref="F8:M8"/>
    <mergeCell ref="N8:S8"/>
  </mergeCells>
  <conditionalFormatting sqref="Q11:Q25">
    <cfRule type="cellIs" dxfId="41" priority="12" operator="equal">
      <formula>"ALTO"</formula>
    </cfRule>
    <cfRule type="cellIs" dxfId="40" priority="13" operator="equal">
      <formula>"MEDIO"</formula>
    </cfRule>
    <cfRule type="cellIs" dxfId="39" priority="14" operator="equal">
      <formula>"BAJO"</formula>
    </cfRule>
  </conditionalFormatting>
  <conditionalFormatting sqref="O11:P25">
    <cfRule type="cellIs" dxfId="38" priority="9" operator="equal">
      <formula>3</formula>
    </cfRule>
    <cfRule type="cellIs" dxfId="37" priority="10" operator="equal">
      <formula>2</formula>
    </cfRule>
    <cfRule type="cellIs" dxfId="36" priority="11" operator="equal">
      <formula>1</formula>
    </cfRule>
  </conditionalFormatting>
  <conditionalFormatting sqref="L11:L25">
    <cfRule type="cellIs" dxfId="35" priority="5" operator="between">
      <formula>0.75</formula>
      <formula>1</formula>
    </cfRule>
    <cfRule type="cellIs" dxfId="34" priority="6" operator="between">
      <formula>0.5</formula>
      <formula>0.7499</formula>
    </cfRule>
    <cfRule type="cellIs" dxfId="33" priority="7" operator="between">
      <formula>0.25</formula>
      <formula>0.4999</formula>
    </cfRule>
    <cfRule type="cellIs" dxfId="32" priority="8" operator="between">
      <formula>0.01</formula>
      <formula>0.2499</formula>
    </cfRule>
  </conditionalFormatting>
  <conditionalFormatting sqref="M26">
    <cfRule type="cellIs" dxfId="31" priority="1" operator="between">
      <formula>0.75</formula>
      <formula>1</formula>
    </cfRule>
    <cfRule type="cellIs" dxfId="30" priority="2" operator="between">
      <formula>0.5</formula>
      <formula>0.7499</formula>
    </cfRule>
    <cfRule type="cellIs" dxfId="29" priority="3" operator="between">
      <formula>0.251</formula>
      <formula>0.4999</formula>
    </cfRule>
    <cfRule type="cellIs" dxfId="28" priority="4" operator="between">
      <formula>0</formula>
      <formula>0.25</formula>
    </cfRule>
  </conditionalFormatting>
  <dataValidations count="15">
    <dataValidation type="list" allowBlank="1" showErrorMessage="1" sqref="B11">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5">
      <formula1>EJES_ESTRATEGICOS</formula1>
    </dataValidation>
    <dataValidation allowBlank="1" showInputMessage="1" showErrorMessage="1" promptTitle="Mitigación" prompt="Es el esfuerzo por reducir los riesgos inherentes a la ejecución de las actividades planificadas." sqref="R11:R25"/>
    <dataValidation type="whole" allowBlank="1" showInputMessage="1" showErrorMessage="1" error="Escala 1 al 3" promptTitle="Probabilidad" prompt="Es la medida de incertidumbre asociada a la ejecucion de una tarea o actividad determinada.  Donde 1 es dificultad baja, 2 media y 3 alta" sqref="O11:O25">
      <formula1>1</formula1>
      <formula2>3</formula2>
    </dataValidation>
    <dataValidation type="custom" showInputMessage="1" showErrorMessage="1" error="NO ESCRIBA NADA EN ESTA COLUMNA" sqref="Q11:Q25">
      <formula1>IF($O11*$P11&lt;=0,"",(IF($O11*$P11=9,"ALTO",IF($O11*$P11=6,"ALTO",IF($O11*$P11=4,"MEDIO",IF($O11*$P11=3,"MEDIO",IF($O11*$P11=2,"BAJO",IF($O11*$P11=1,"BAJO",0))))))))</formula1>
    </dataValidation>
    <dataValidation type="whole" allowBlank="1" showInputMessage="1" showErrorMessage="1" error="Escala 1 al 3" promptTitle="Impacto" prompt="Es la consecuencia que puede generar la ejecucion de las actividades planteadas. Estas pueden ser baja (1), media (2) o alta (3)." sqref="P11:P25">
      <formula1>1</formula1>
      <formula2>3</formula2>
    </dataValidation>
    <dataValidation type="decimal" operator="equal" allowBlank="1" showInputMessage="1" showErrorMessage="1" sqref="M26">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1:J25"/>
    <dataValidation allowBlank="1" showInputMessage="1" showErrorMessage="1" promptTitle="Fecha de Alcance o Logro" prompt="Es la fecha  de logro o ejecución de la actividad" sqref="I11:I25"/>
    <dataValidation allowBlank="1" showInputMessage="1" showErrorMessage="1" promptTitle="Riesgo" sqref="N11:N25"/>
    <dataValidation type="whole" allowBlank="1" showInputMessage="1" showErrorMessage="1" promptTitle="PESO" prompt="La distribucción del peso debe ser en base a una escala de 100. La sumatoria no debera exceder de 100" sqref="K11:K25">
      <formula1>1</formula1>
      <formula2>100</formula2>
    </dataValidation>
    <dataValidation allowBlank="1" showInputMessage="1" showErrorMessage="1" promptTitle="% Avance Real" prompt="El porcentaje del Avance Real de la tarea sera calculado en función al peso por el avance de la tarea divido entre 100" sqref="M11:M25"/>
    <dataValidation allowBlank="1" showInputMessage="1" showErrorMessage="1" promptTitle="% Avance de Tarea" prompt="Indicar en que porcentaje se ha ejecutado la tarea descrita." sqref="L11:L25"/>
    <dataValidation type="custom" operator="equal" allowBlank="1" showInputMessage="1" showErrorMessage="1" sqref="K26">
      <formula1>AND($K$11:$K$25&gt;=100)</formula1>
    </dataValidation>
  </dataValidations>
  <pageMargins left="0.42" right="0.28000000000000003" top="0.75" bottom="0.75" header="0.3" footer="0.3"/>
  <pageSetup paperSize="5" scale="39"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Software Factory.xlsx]PDI - Actualizado'!#REF!</xm:f>
          </x14:formula1>
          <xm:sqref>B12:B25</xm:sqref>
        </x14:dataValidation>
        <x14:dataValidation type="list" allowBlank="1" showInputMessage="1" showErrorMessage="1">
          <x14:formula1>
            <xm:f>'D:\VICERRECTORIA PLANIFICACION ITLA\Planes Operativos ITLA\POA 2017\[POA 2017 - Software Factory.xlsx]PDI - Actualizado'!#REF!</xm:f>
          </x14:formula1>
          <xm:sqref>D11:D25</xm:sqref>
        </x14:dataValidation>
        <x14:dataValidation type="list" allowBlank="1" showErrorMessage="1" promptTitle="Ejes Estrategicos" prompt="1. So">
          <x14:formula1>
            <xm:f>'D:\VICERRECTORIA PLANIFICACION ITLA\Planes Operativos ITLA\POA 2017\[POA 2017 - Software Factory.xlsx]PDI - Actualizado'!#REF!</xm:f>
          </x14:formula1>
          <xm:sqref>C11:C25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G7" zoomScaleNormal="100" zoomScaleSheetLayoutView="100" workbookViewId="0">
      <selection activeCell="L27" sqref="L27"/>
    </sheetView>
  </sheetViews>
  <sheetFormatPr baseColWidth="10" defaultRowHeight="15" x14ac:dyDescent="0.25"/>
  <cols>
    <col min="1" max="1" width="28.5703125" style="328" customWidth="1"/>
    <col min="2" max="4" width="25.7109375" style="328" customWidth="1"/>
    <col min="5" max="5" width="23.140625" style="328" customWidth="1"/>
    <col min="6" max="8" width="30.5703125" style="328" customWidth="1"/>
    <col min="9" max="9" width="16.28515625" style="328" bestFit="1" customWidth="1"/>
    <col min="10" max="10" width="19.5703125" style="328" customWidth="1"/>
    <col min="11" max="11" width="8.42578125" style="344" customWidth="1"/>
    <col min="12" max="13" width="11.42578125" style="344"/>
    <col min="14" max="14" width="29" style="328" customWidth="1"/>
    <col min="15" max="15" width="13.7109375" style="344" customWidth="1"/>
    <col min="16" max="16" width="9.85546875" style="344" customWidth="1"/>
    <col min="17" max="17" width="11.42578125" style="344"/>
    <col min="18" max="18" width="29.28515625" style="328" customWidth="1"/>
    <col min="19" max="19" width="41.42578125" style="328" customWidth="1"/>
    <col min="20" max="16384" width="11.42578125" style="328"/>
  </cols>
  <sheetData>
    <row r="1" spans="1:19" x14ac:dyDescent="0.25">
      <c r="A1" s="325"/>
      <c r="B1" s="325"/>
      <c r="C1" s="325"/>
      <c r="D1" s="326"/>
      <c r="E1" s="326"/>
      <c r="F1" s="326"/>
      <c r="G1" s="326"/>
      <c r="H1" s="326"/>
      <c r="I1" s="326"/>
      <c r="J1" s="326"/>
      <c r="K1" s="327"/>
      <c r="L1" s="327"/>
      <c r="M1" s="327"/>
      <c r="N1" s="326"/>
      <c r="O1" s="327"/>
      <c r="P1" s="327"/>
      <c r="Q1" s="327"/>
      <c r="R1" s="326"/>
      <c r="S1" s="326"/>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71"/>
      <c r="F8" s="312" t="s">
        <v>98</v>
      </c>
      <c r="G8" s="312"/>
      <c r="H8" s="312"/>
      <c r="I8" s="312"/>
      <c r="J8" s="312"/>
      <c r="K8" s="312"/>
      <c r="L8" s="312"/>
      <c r="M8" s="312"/>
      <c r="N8" s="313" t="s">
        <v>5</v>
      </c>
      <c r="O8" s="313"/>
      <c r="P8" s="313"/>
      <c r="Q8" s="313"/>
      <c r="R8" s="313"/>
      <c r="S8" s="313"/>
    </row>
    <row r="9" spans="1:19" s="11" customFormat="1" ht="9.9499999999999993" customHeight="1" x14ac:dyDescent="0.25">
      <c r="A9" s="71"/>
      <c r="B9" s="71"/>
      <c r="C9" s="71"/>
      <c r="D9" s="71"/>
      <c r="E9" s="71"/>
      <c r="F9" s="71"/>
      <c r="G9" s="71"/>
      <c r="H9" s="71"/>
      <c r="I9" s="71"/>
      <c r="J9" s="71"/>
      <c r="K9" s="71"/>
      <c r="L9" s="71"/>
      <c r="M9" s="71"/>
      <c r="N9" s="70"/>
      <c r="O9" s="70"/>
      <c r="P9" s="70"/>
      <c r="Q9" s="70"/>
      <c r="R9" s="70"/>
      <c r="S9" s="70"/>
    </row>
    <row r="10" spans="1:19" s="331" customFormat="1" ht="46.5" customHeight="1" x14ac:dyDescent="0.25">
      <c r="A10" s="329" t="s">
        <v>99</v>
      </c>
      <c r="B10" s="329" t="s">
        <v>14</v>
      </c>
      <c r="C10" s="329" t="s">
        <v>15</v>
      </c>
      <c r="D10" s="329" t="s">
        <v>100</v>
      </c>
      <c r="E10" s="329" t="s">
        <v>497</v>
      </c>
      <c r="F10" s="330" t="s">
        <v>16</v>
      </c>
      <c r="G10" s="330" t="s">
        <v>105</v>
      </c>
      <c r="H10" s="330" t="s">
        <v>19</v>
      </c>
      <c r="I10" s="330" t="s">
        <v>17</v>
      </c>
      <c r="J10" s="330" t="s">
        <v>18</v>
      </c>
      <c r="K10" s="330" t="s">
        <v>20</v>
      </c>
      <c r="L10" s="330" t="s">
        <v>3</v>
      </c>
      <c r="M10" s="330" t="s">
        <v>4</v>
      </c>
      <c r="N10" s="330" t="s">
        <v>6</v>
      </c>
      <c r="O10" s="330" t="s">
        <v>7</v>
      </c>
      <c r="P10" s="330" t="s">
        <v>8</v>
      </c>
      <c r="Q10" s="330" t="s">
        <v>9</v>
      </c>
      <c r="R10" s="330" t="s">
        <v>10</v>
      </c>
      <c r="S10" s="330" t="s">
        <v>11</v>
      </c>
    </row>
    <row r="11" spans="1:19" s="338" customFormat="1" ht="75" x14ac:dyDescent="0.25">
      <c r="A11" s="332" t="s">
        <v>115</v>
      </c>
      <c r="B11" s="332" t="s">
        <v>24</v>
      </c>
      <c r="C11" s="332" t="s">
        <v>38</v>
      </c>
      <c r="D11" s="335" t="s">
        <v>66</v>
      </c>
      <c r="E11" s="333" t="s">
        <v>1884</v>
      </c>
      <c r="F11" s="332" t="s">
        <v>1885</v>
      </c>
      <c r="G11" s="332" t="s">
        <v>1886</v>
      </c>
      <c r="H11" s="332" t="s">
        <v>1887</v>
      </c>
      <c r="I11" s="334">
        <v>42809</v>
      </c>
      <c r="J11" s="332" t="s">
        <v>1888</v>
      </c>
      <c r="K11" s="336">
        <v>5</v>
      </c>
      <c r="L11" s="3">
        <v>1</v>
      </c>
      <c r="M11" s="5">
        <f>+(K11*L11)/100</f>
        <v>0.05</v>
      </c>
      <c r="N11" s="337" t="s">
        <v>1889</v>
      </c>
      <c r="O11" s="336">
        <v>1</v>
      </c>
      <c r="P11" s="336">
        <v>3</v>
      </c>
      <c r="Q11" s="37" t="str">
        <f t="shared" ref="Q11:Q28" si="0">IF($O11*$P11&lt;=0,"",(IF($O11*$P11=9,"ALTO",IF($O11*$P11=6,"ALTO",IF($O11*$P11=4,"MEDIO",IF($O11*$P11=3,"MEDIO",IF($O11*$P11=2,"BAJO",IF($O11*$P11=1,"BAJO",0))))))))</f>
        <v>MEDIO</v>
      </c>
      <c r="R11" s="332" t="s">
        <v>1890</v>
      </c>
      <c r="S11" s="332" t="s">
        <v>1891</v>
      </c>
    </row>
    <row r="12" spans="1:19" s="338" customFormat="1" ht="75" x14ac:dyDescent="0.25">
      <c r="A12" s="332" t="s">
        <v>115</v>
      </c>
      <c r="B12" s="332" t="s">
        <v>24</v>
      </c>
      <c r="C12" s="332" t="s">
        <v>38</v>
      </c>
      <c r="D12" s="335" t="s">
        <v>66</v>
      </c>
      <c r="E12" s="333" t="s">
        <v>1884</v>
      </c>
      <c r="F12" s="332" t="s">
        <v>1885</v>
      </c>
      <c r="G12" s="332" t="s">
        <v>1886</v>
      </c>
      <c r="H12" s="332" t="s">
        <v>1892</v>
      </c>
      <c r="I12" s="334">
        <v>42809</v>
      </c>
      <c r="J12" s="332" t="s">
        <v>1893</v>
      </c>
      <c r="K12" s="336">
        <v>4</v>
      </c>
      <c r="L12" s="3">
        <v>0.7</v>
      </c>
      <c r="M12" s="5">
        <f t="shared" ref="M12:M28" si="1">+(K12*L12)/100</f>
        <v>2.7999999999999997E-2</v>
      </c>
      <c r="N12" s="337" t="s">
        <v>1889</v>
      </c>
      <c r="O12" s="336">
        <v>1</v>
      </c>
      <c r="P12" s="336">
        <v>3</v>
      </c>
      <c r="Q12" s="37" t="str">
        <f t="shared" si="0"/>
        <v>MEDIO</v>
      </c>
      <c r="R12" s="332" t="s">
        <v>1894</v>
      </c>
      <c r="S12" s="332" t="s">
        <v>1895</v>
      </c>
    </row>
    <row r="13" spans="1:19" s="338" customFormat="1" ht="60" x14ac:dyDescent="0.25">
      <c r="A13" s="332" t="s">
        <v>115</v>
      </c>
      <c r="B13" s="332" t="s">
        <v>24</v>
      </c>
      <c r="C13" s="332" t="s">
        <v>38</v>
      </c>
      <c r="D13" s="335" t="s">
        <v>66</v>
      </c>
      <c r="E13" s="333" t="s">
        <v>1884</v>
      </c>
      <c r="F13" s="332" t="s">
        <v>1885</v>
      </c>
      <c r="G13" s="332" t="s">
        <v>1886</v>
      </c>
      <c r="H13" s="332" t="s">
        <v>1896</v>
      </c>
      <c r="I13" s="334">
        <v>42809</v>
      </c>
      <c r="J13" s="332" t="s">
        <v>1897</v>
      </c>
      <c r="K13" s="336">
        <v>4</v>
      </c>
      <c r="L13" s="3">
        <v>1</v>
      </c>
      <c r="M13" s="5">
        <f t="shared" si="1"/>
        <v>0.04</v>
      </c>
      <c r="N13" s="337" t="s">
        <v>1898</v>
      </c>
      <c r="O13" s="336">
        <v>1</v>
      </c>
      <c r="P13" s="336">
        <v>3</v>
      </c>
      <c r="Q13" s="37" t="str">
        <f t="shared" si="0"/>
        <v>MEDIO</v>
      </c>
      <c r="R13" s="332" t="s">
        <v>1899</v>
      </c>
      <c r="S13" s="332" t="s">
        <v>1900</v>
      </c>
    </row>
    <row r="14" spans="1:19" s="338" customFormat="1" ht="105" x14ac:dyDescent="0.25">
      <c r="A14" s="332" t="s">
        <v>115</v>
      </c>
      <c r="B14" s="332" t="s">
        <v>24</v>
      </c>
      <c r="C14" s="332" t="s">
        <v>38</v>
      </c>
      <c r="D14" s="335" t="s">
        <v>66</v>
      </c>
      <c r="E14" s="333" t="s">
        <v>1884</v>
      </c>
      <c r="F14" s="332" t="s">
        <v>1901</v>
      </c>
      <c r="G14" s="332" t="s">
        <v>1902</v>
      </c>
      <c r="H14" s="332" t="s">
        <v>1903</v>
      </c>
      <c r="I14" s="334">
        <v>42840</v>
      </c>
      <c r="J14" s="332" t="s">
        <v>1904</v>
      </c>
      <c r="K14" s="336">
        <v>5</v>
      </c>
      <c r="L14" s="3">
        <v>1</v>
      </c>
      <c r="M14" s="5">
        <f t="shared" si="1"/>
        <v>0.05</v>
      </c>
      <c r="N14" s="337" t="s">
        <v>1905</v>
      </c>
      <c r="O14" s="336">
        <v>2</v>
      </c>
      <c r="P14" s="336">
        <v>3</v>
      </c>
      <c r="Q14" s="37" t="str">
        <f t="shared" si="0"/>
        <v>ALTO</v>
      </c>
      <c r="R14" s="332" t="s">
        <v>1906</v>
      </c>
      <c r="S14" s="332" t="s">
        <v>1891</v>
      </c>
    </row>
    <row r="15" spans="1:19" s="338" customFormat="1" ht="90" x14ac:dyDescent="0.25">
      <c r="A15" s="332" t="s">
        <v>115</v>
      </c>
      <c r="B15" s="332" t="s">
        <v>24</v>
      </c>
      <c r="C15" s="332" t="s">
        <v>38</v>
      </c>
      <c r="D15" s="335" t="s">
        <v>66</v>
      </c>
      <c r="E15" s="333" t="s">
        <v>1884</v>
      </c>
      <c r="F15" s="332" t="s">
        <v>1901</v>
      </c>
      <c r="G15" s="417" t="s">
        <v>1902</v>
      </c>
      <c r="H15" s="332" t="s">
        <v>1907</v>
      </c>
      <c r="I15" s="334">
        <v>42962</v>
      </c>
      <c r="J15" s="332" t="s">
        <v>1908</v>
      </c>
      <c r="K15" s="336">
        <v>5</v>
      </c>
      <c r="L15" s="3">
        <v>0.4</v>
      </c>
      <c r="M15" s="5">
        <f t="shared" si="1"/>
        <v>0.02</v>
      </c>
      <c r="N15" s="337" t="s">
        <v>1905</v>
      </c>
      <c r="O15" s="336">
        <v>2</v>
      </c>
      <c r="P15" s="336">
        <v>2</v>
      </c>
      <c r="Q15" s="37" t="str">
        <f t="shared" si="0"/>
        <v>MEDIO</v>
      </c>
      <c r="R15" s="332" t="s">
        <v>1909</v>
      </c>
      <c r="S15" s="332" t="s">
        <v>1910</v>
      </c>
    </row>
    <row r="16" spans="1:19" s="338" customFormat="1" ht="105" x14ac:dyDescent="0.25">
      <c r="A16" s="332" t="s">
        <v>115</v>
      </c>
      <c r="B16" s="332" t="s">
        <v>24</v>
      </c>
      <c r="C16" s="332" t="s">
        <v>38</v>
      </c>
      <c r="D16" s="335" t="s">
        <v>71</v>
      </c>
      <c r="E16" s="333" t="s">
        <v>1884</v>
      </c>
      <c r="F16" s="332" t="s">
        <v>1901</v>
      </c>
      <c r="G16" s="332" t="s">
        <v>1902</v>
      </c>
      <c r="H16" s="332" t="s">
        <v>1911</v>
      </c>
      <c r="I16" s="334">
        <v>42840</v>
      </c>
      <c r="J16" s="332" t="s">
        <v>1904</v>
      </c>
      <c r="K16" s="336">
        <v>5</v>
      </c>
      <c r="L16" s="3">
        <v>1</v>
      </c>
      <c r="M16" s="5">
        <f t="shared" si="1"/>
        <v>0.05</v>
      </c>
      <c r="N16" s="337" t="s">
        <v>1905</v>
      </c>
      <c r="O16" s="336">
        <v>2</v>
      </c>
      <c r="P16" s="336">
        <v>2</v>
      </c>
      <c r="Q16" s="37" t="str">
        <f t="shared" si="0"/>
        <v>MEDIO</v>
      </c>
      <c r="R16" s="332" t="s">
        <v>1906</v>
      </c>
      <c r="S16" s="332" t="s">
        <v>1891</v>
      </c>
    </row>
    <row r="17" spans="1:19" s="338" customFormat="1" ht="75" x14ac:dyDescent="0.25">
      <c r="A17" s="332" t="s">
        <v>115</v>
      </c>
      <c r="B17" s="332" t="s">
        <v>24</v>
      </c>
      <c r="C17" s="332" t="s">
        <v>38</v>
      </c>
      <c r="D17" s="335" t="s">
        <v>97</v>
      </c>
      <c r="E17" s="333" t="s">
        <v>1884</v>
      </c>
      <c r="F17" s="332" t="s">
        <v>1912</v>
      </c>
      <c r="G17" s="332" t="s">
        <v>1913</v>
      </c>
      <c r="H17" s="332" t="s">
        <v>1914</v>
      </c>
      <c r="I17" s="334">
        <v>42962</v>
      </c>
      <c r="J17" s="332" t="s">
        <v>1915</v>
      </c>
      <c r="K17" s="336">
        <v>5</v>
      </c>
      <c r="L17" s="3">
        <v>0.4</v>
      </c>
      <c r="M17" s="5">
        <f t="shared" si="1"/>
        <v>0.02</v>
      </c>
      <c r="N17" s="337" t="s">
        <v>1916</v>
      </c>
      <c r="O17" s="336">
        <v>2</v>
      </c>
      <c r="P17" s="336">
        <v>3</v>
      </c>
      <c r="Q17" s="37" t="str">
        <f t="shared" si="0"/>
        <v>ALTO</v>
      </c>
      <c r="R17" s="332" t="s">
        <v>1917</v>
      </c>
      <c r="S17" s="332" t="s">
        <v>1918</v>
      </c>
    </row>
    <row r="18" spans="1:19" s="338" customFormat="1" ht="45" x14ac:dyDescent="0.25">
      <c r="A18" s="332" t="s">
        <v>115</v>
      </c>
      <c r="B18" s="332" t="s">
        <v>24</v>
      </c>
      <c r="C18" s="332" t="s">
        <v>38</v>
      </c>
      <c r="D18" s="335" t="s">
        <v>66</v>
      </c>
      <c r="E18" s="333" t="s">
        <v>1884</v>
      </c>
      <c r="F18" s="332" t="s">
        <v>1919</v>
      </c>
      <c r="G18" s="164" t="s">
        <v>1920</v>
      </c>
      <c r="H18" s="332" t="s">
        <v>1921</v>
      </c>
      <c r="I18" s="334">
        <v>42840</v>
      </c>
      <c r="J18" s="418" t="s">
        <v>1922</v>
      </c>
      <c r="K18" s="336">
        <v>5</v>
      </c>
      <c r="L18" s="3">
        <v>0.8</v>
      </c>
      <c r="M18" s="5">
        <f t="shared" si="1"/>
        <v>0.04</v>
      </c>
      <c r="N18" s="337" t="s">
        <v>1905</v>
      </c>
      <c r="O18" s="336">
        <v>2</v>
      </c>
      <c r="P18" s="336">
        <v>3</v>
      </c>
      <c r="Q18" s="37" t="str">
        <f t="shared" si="0"/>
        <v>ALTO</v>
      </c>
      <c r="R18" s="332" t="s">
        <v>1923</v>
      </c>
      <c r="S18" s="332" t="s">
        <v>1924</v>
      </c>
    </row>
    <row r="19" spans="1:19" s="338" customFormat="1" ht="75" x14ac:dyDescent="0.25">
      <c r="A19" s="332" t="s">
        <v>115</v>
      </c>
      <c r="B19" s="332" t="s">
        <v>24</v>
      </c>
      <c r="C19" s="332" t="s">
        <v>38</v>
      </c>
      <c r="D19" s="335" t="s">
        <v>66</v>
      </c>
      <c r="E19" s="333" t="s">
        <v>1884</v>
      </c>
      <c r="F19" s="332" t="s">
        <v>1919</v>
      </c>
      <c r="G19" s="164" t="s">
        <v>1925</v>
      </c>
      <c r="H19" s="332" t="s">
        <v>1926</v>
      </c>
      <c r="I19" s="334">
        <v>43084</v>
      </c>
      <c r="J19" s="332" t="s">
        <v>1915</v>
      </c>
      <c r="K19" s="336">
        <v>5</v>
      </c>
      <c r="L19" s="3">
        <v>0.5</v>
      </c>
      <c r="M19" s="5">
        <f t="shared" si="1"/>
        <v>2.5000000000000001E-2</v>
      </c>
      <c r="N19" s="337" t="s">
        <v>1905</v>
      </c>
      <c r="O19" s="336">
        <v>1</v>
      </c>
      <c r="P19" s="336">
        <v>3</v>
      </c>
      <c r="Q19" s="37" t="str">
        <f t="shared" si="0"/>
        <v>MEDIO</v>
      </c>
      <c r="R19" s="332" t="s">
        <v>1923</v>
      </c>
      <c r="S19" s="332" t="s">
        <v>1927</v>
      </c>
    </row>
    <row r="20" spans="1:19" s="338" customFormat="1" ht="45" x14ac:dyDescent="0.25">
      <c r="A20" s="332" t="s">
        <v>115</v>
      </c>
      <c r="B20" s="332" t="s">
        <v>24</v>
      </c>
      <c r="C20" s="332" t="s">
        <v>38</v>
      </c>
      <c r="D20" s="335" t="s">
        <v>66</v>
      </c>
      <c r="E20" s="333" t="s">
        <v>1884</v>
      </c>
      <c r="F20" s="332" t="s">
        <v>1919</v>
      </c>
      <c r="G20" s="164" t="s">
        <v>1928</v>
      </c>
      <c r="H20" s="332" t="s">
        <v>1929</v>
      </c>
      <c r="I20" s="334">
        <v>43084</v>
      </c>
      <c r="J20" s="164" t="s">
        <v>1930</v>
      </c>
      <c r="K20" s="336">
        <v>5</v>
      </c>
      <c r="L20" s="3"/>
      <c r="M20" s="5">
        <f t="shared" si="1"/>
        <v>0</v>
      </c>
      <c r="N20" s="337" t="s">
        <v>1905</v>
      </c>
      <c r="O20" s="336">
        <v>2</v>
      </c>
      <c r="P20" s="336">
        <v>1</v>
      </c>
      <c r="Q20" s="37" t="str">
        <f t="shared" si="0"/>
        <v>BAJO</v>
      </c>
      <c r="R20" s="332" t="s">
        <v>1923</v>
      </c>
      <c r="S20" s="332" t="s">
        <v>1931</v>
      </c>
    </row>
    <row r="21" spans="1:19" s="338" customFormat="1" ht="75" x14ac:dyDescent="0.25">
      <c r="A21" s="332" t="s">
        <v>115</v>
      </c>
      <c r="B21" s="332" t="s">
        <v>24</v>
      </c>
      <c r="C21" s="332" t="s">
        <v>38</v>
      </c>
      <c r="D21" s="335" t="s">
        <v>71</v>
      </c>
      <c r="E21" s="333" t="s">
        <v>1884</v>
      </c>
      <c r="F21" s="332" t="s">
        <v>1919</v>
      </c>
      <c r="G21" s="332" t="s">
        <v>1886</v>
      </c>
      <c r="H21" s="332" t="s">
        <v>1932</v>
      </c>
      <c r="I21" s="334">
        <v>43023</v>
      </c>
      <c r="J21" s="332" t="s">
        <v>1915</v>
      </c>
      <c r="K21" s="336">
        <v>2</v>
      </c>
      <c r="L21" s="3">
        <v>0.5</v>
      </c>
      <c r="M21" s="5">
        <f t="shared" si="1"/>
        <v>0.01</v>
      </c>
      <c r="N21" s="337" t="s">
        <v>1905</v>
      </c>
      <c r="O21" s="336">
        <v>2</v>
      </c>
      <c r="P21" s="336">
        <v>3</v>
      </c>
      <c r="Q21" s="37" t="str">
        <f t="shared" si="0"/>
        <v>ALTO</v>
      </c>
      <c r="R21" s="332" t="s">
        <v>1923</v>
      </c>
      <c r="S21" s="332" t="s">
        <v>1933</v>
      </c>
    </row>
    <row r="22" spans="1:19" s="338" customFormat="1" ht="60" x14ac:dyDescent="0.25">
      <c r="A22" s="332" t="s">
        <v>115</v>
      </c>
      <c r="B22" s="332" t="s">
        <v>24</v>
      </c>
      <c r="C22" s="332" t="s">
        <v>38</v>
      </c>
      <c r="D22" s="335" t="s">
        <v>72</v>
      </c>
      <c r="E22" s="333" t="s">
        <v>1884</v>
      </c>
      <c r="F22" s="332" t="s">
        <v>1919</v>
      </c>
      <c r="G22" s="332" t="s">
        <v>1886</v>
      </c>
      <c r="H22" s="332" t="s">
        <v>1934</v>
      </c>
      <c r="I22" s="334">
        <v>42993</v>
      </c>
      <c r="J22" s="332" t="s">
        <v>1935</v>
      </c>
      <c r="K22" s="336">
        <v>10</v>
      </c>
      <c r="L22" s="3">
        <v>0.5</v>
      </c>
      <c r="M22" s="5">
        <f t="shared" si="1"/>
        <v>0.05</v>
      </c>
      <c r="N22" s="337" t="s">
        <v>1905</v>
      </c>
      <c r="O22" s="336">
        <v>2</v>
      </c>
      <c r="P22" s="336">
        <v>3</v>
      </c>
      <c r="Q22" s="37" t="str">
        <f t="shared" si="0"/>
        <v>ALTO</v>
      </c>
      <c r="R22" s="332" t="s">
        <v>1923</v>
      </c>
      <c r="S22" s="332" t="s">
        <v>1936</v>
      </c>
    </row>
    <row r="23" spans="1:19" s="338" customFormat="1" ht="75" x14ac:dyDescent="0.25">
      <c r="A23" s="332" t="s">
        <v>115</v>
      </c>
      <c r="B23" s="332" t="s">
        <v>24</v>
      </c>
      <c r="C23" s="332" t="s">
        <v>38</v>
      </c>
      <c r="D23" s="335" t="s">
        <v>66</v>
      </c>
      <c r="E23" s="333" t="s">
        <v>1884</v>
      </c>
      <c r="F23" s="332" t="s">
        <v>1919</v>
      </c>
      <c r="G23" s="332" t="s">
        <v>1886</v>
      </c>
      <c r="H23" s="332" t="s">
        <v>1937</v>
      </c>
      <c r="I23" s="334">
        <v>42931</v>
      </c>
      <c r="J23" s="332" t="s">
        <v>1915</v>
      </c>
      <c r="K23" s="336">
        <v>10</v>
      </c>
      <c r="L23" s="3">
        <v>0.8</v>
      </c>
      <c r="M23" s="5">
        <f t="shared" si="1"/>
        <v>0.08</v>
      </c>
      <c r="N23" s="337" t="s">
        <v>1905</v>
      </c>
      <c r="O23" s="336">
        <v>1</v>
      </c>
      <c r="P23" s="336">
        <v>3</v>
      </c>
      <c r="Q23" s="37" t="str">
        <f t="shared" si="0"/>
        <v>MEDIO</v>
      </c>
      <c r="R23" s="332" t="s">
        <v>1923</v>
      </c>
      <c r="S23" s="332" t="s">
        <v>1938</v>
      </c>
    </row>
    <row r="24" spans="1:19" s="338" customFormat="1" ht="75" x14ac:dyDescent="0.25">
      <c r="A24" s="332" t="s">
        <v>115</v>
      </c>
      <c r="B24" s="332" t="s">
        <v>24</v>
      </c>
      <c r="C24" s="332" t="s">
        <v>38</v>
      </c>
      <c r="D24" s="335" t="s">
        <v>72</v>
      </c>
      <c r="E24" s="333" t="s">
        <v>1884</v>
      </c>
      <c r="F24" s="332" t="s">
        <v>1919</v>
      </c>
      <c r="G24" s="332" t="s">
        <v>1886</v>
      </c>
      <c r="H24" s="332" t="s">
        <v>1939</v>
      </c>
      <c r="I24" s="334">
        <v>43084</v>
      </c>
      <c r="J24" s="332" t="s">
        <v>1915</v>
      </c>
      <c r="K24" s="336">
        <v>10</v>
      </c>
      <c r="L24" s="3"/>
      <c r="M24" s="5">
        <f t="shared" si="1"/>
        <v>0</v>
      </c>
      <c r="N24" s="337" t="s">
        <v>1905</v>
      </c>
      <c r="O24" s="336">
        <v>2</v>
      </c>
      <c r="P24" s="336">
        <v>3</v>
      </c>
      <c r="Q24" s="37" t="str">
        <f t="shared" si="0"/>
        <v>ALTO</v>
      </c>
      <c r="R24" s="332" t="s">
        <v>1923</v>
      </c>
      <c r="S24" s="332" t="s">
        <v>1940</v>
      </c>
    </row>
    <row r="25" spans="1:19" s="338" customFormat="1" ht="75" x14ac:dyDescent="0.25">
      <c r="A25" s="332" t="s">
        <v>115</v>
      </c>
      <c r="B25" s="332" t="s">
        <v>24</v>
      </c>
      <c r="C25" s="332" t="s">
        <v>38</v>
      </c>
      <c r="D25" s="335" t="s">
        <v>66</v>
      </c>
      <c r="E25" s="333" t="s">
        <v>1884</v>
      </c>
      <c r="F25" s="332" t="s">
        <v>1919</v>
      </c>
      <c r="G25" s="332" t="s">
        <v>1886</v>
      </c>
      <c r="H25" s="332" t="s">
        <v>1941</v>
      </c>
      <c r="I25" s="334">
        <v>42931</v>
      </c>
      <c r="J25" s="332" t="s">
        <v>1915</v>
      </c>
      <c r="K25" s="336">
        <v>5</v>
      </c>
      <c r="L25" s="3">
        <v>1</v>
      </c>
      <c r="M25" s="5">
        <f t="shared" si="1"/>
        <v>0.05</v>
      </c>
      <c r="N25" s="337" t="s">
        <v>1905</v>
      </c>
      <c r="O25" s="336">
        <v>1</v>
      </c>
      <c r="P25" s="336">
        <v>1</v>
      </c>
      <c r="Q25" s="37" t="str">
        <f t="shared" si="0"/>
        <v>BAJO</v>
      </c>
      <c r="R25" s="332" t="s">
        <v>1923</v>
      </c>
      <c r="S25" s="332" t="s">
        <v>1891</v>
      </c>
    </row>
    <row r="26" spans="1:19" s="338" customFormat="1" ht="60" x14ac:dyDescent="0.25">
      <c r="A26" s="332" t="s">
        <v>115</v>
      </c>
      <c r="B26" s="332" t="s">
        <v>24</v>
      </c>
      <c r="C26" s="332" t="s">
        <v>38</v>
      </c>
      <c r="D26" s="335" t="s">
        <v>72</v>
      </c>
      <c r="E26" s="333" t="s">
        <v>1884</v>
      </c>
      <c r="F26" s="332" t="s">
        <v>1942</v>
      </c>
      <c r="G26" s="332" t="s">
        <v>1943</v>
      </c>
      <c r="H26" s="332" t="s">
        <v>1944</v>
      </c>
      <c r="I26" s="334">
        <v>43084</v>
      </c>
      <c r="J26" s="332" t="s">
        <v>1945</v>
      </c>
      <c r="K26" s="336">
        <v>5</v>
      </c>
      <c r="L26" s="3"/>
      <c r="M26" s="5">
        <f t="shared" si="1"/>
        <v>0</v>
      </c>
      <c r="N26" s="337" t="s">
        <v>1905</v>
      </c>
      <c r="O26" s="336">
        <v>2</v>
      </c>
      <c r="P26" s="336">
        <v>1</v>
      </c>
      <c r="Q26" s="37" t="str">
        <f t="shared" si="0"/>
        <v>BAJO</v>
      </c>
      <c r="R26" s="332" t="s">
        <v>1923</v>
      </c>
      <c r="S26" s="332" t="s">
        <v>1946</v>
      </c>
    </row>
    <row r="27" spans="1:19" s="338" customFormat="1" ht="45" x14ac:dyDescent="0.25">
      <c r="A27" s="332" t="s">
        <v>115</v>
      </c>
      <c r="B27" s="332" t="s">
        <v>24</v>
      </c>
      <c r="C27" s="332" t="s">
        <v>41</v>
      </c>
      <c r="D27" s="335" t="s">
        <v>97</v>
      </c>
      <c r="E27" s="333" t="s">
        <v>1884</v>
      </c>
      <c r="F27" s="332" t="s">
        <v>1947</v>
      </c>
      <c r="G27" s="332" t="s">
        <v>1948</v>
      </c>
      <c r="H27" s="332" t="s">
        <v>1949</v>
      </c>
      <c r="I27" s="334">
        <v>43084</v>
      </c>
      <c r="J27" s="332" t="s">
        <v>1950</v>
      </c>
      <c r="K27" s="336">
        <v>5</v>
      </c>
      <c r="L27" s="3">
        <v>0.7</v>
      </c>
      <c r="M27" s="5">
        <f t="shared" si="1"/>
        <v>3.5000000000000003E-2</v>
      </c>
      <c r="N27" s="337" t="s">
        <v>1905</v>
      </c>
      <c r="O27" s="336">
        <v>2</v>
      </c>
      <c r="P27" s="336">
        <v>3</v>
      </c>
      <c r="Q27" s="37" t="str">
        <f t="shared" si="0"/>
        <v>ALTO</v>
      </c>
      <c r="R27" s="332" t="s">
        <v>1923</v>
      </c>
      <c r="S27" s="332" t="s">
        <v>1951</v>
      </c>
    </row>
    <row r="28" spans="1:19" s="338" customFormat="1" ht="60" x14ac:dyDescent="0.25">
      <c r="A28" s="332" t="s">
        <v>115</v>
      </c>
      <c r="B28" s="332" t="s">
        <v>24</v>
      </c>
      <c r="C28" s="332" t="s">
        <v>41</v>
      </c>
      <c r="D28" s="335" t="s">
        <v>97</v>
      </c>
      <c r="E28" s="333" t="s">
        <v>1884</v>
      </c>
      <c r="F28" s="332" t="s">
        <v>1952</v>
      </c>
      <c r="G28" s="332" t="s">
        <v>1953</v>
      </c>
      <c r="H28" s="332" t="s">
        <v>1954</v>
      </c>
      <c r="I28" s="334">
        <v>43023</v>
      </c>
      <c r="J28" s="332" t="s">
        <v>1955</v>
      </c>
      <c r="K28" s="336">
        <v>5</v>
      </c>
      <c r="L28" s="3">
        <v>1</v>
      </c>
      <c r="M28" s="5">
        <f t="shared" si="1"/>
        <v>0.05</v>
      </c>
      <c r="N28" s="337" t="s">
        <v>1956</v>
      </c>
      <c r="O28" s="336">
        <v>1</v>
      </c>
      <c r="P28" s="336">
        <v>1</v>
      </c>
      <c r="Q28" s="37" t="str">
        <f t="shared" si="0"/>
        <v>BAJO</v>
      </c>
      <c r="R28" s="332" t="s">
        <v>1923</v>
      </c>
      <c r="S28" s="332" t="s">
        <v>1957</v>
      </c>
    </row>
    <row r="29" spans="1:19" ht="35.1" customHeight="1" x14ac:dyDescent="0.25">
      <c r="A29" s="341"/>
      <c r="B29" s="341"/>
      <c r="C29" s="341"/>
      <c r="D29" s="341"/>
      <c r="E29" s="341"/>
      <c r="F29" s="341"/>
      <c r="G29" s="341"/>
      <c r="H29" s="341"/>
      <c r="I29" s="341"/>
      <c r="J29" s="341"/>
      <c r="K29" s="41">
        <f>SUM(K11:K28)</f>
        <v>100</v>
      </c>
      <c r="L29" s="342"/>
      <c r="M29" s="6">
        <f>SUM(M11:M28)</f>
        <v>0.59800000000000009</v>
      </c>
      <c r="N29" s="341"/>
      <c r="O29" s="343"/>
      <c r="P29" s="343"/>
      <c r="Q29" s="343"/>
      <c r="R29" s="341"/>
      <c r="S29" s="341"/>
    </row>
  </sheetData>
  <sheetProtection formatColumns="0" formatRows="0" insertRows="0" deleteRows="0" sort="0" autoFilter="0"/>
  <mergeCells count="6">
    <mergeCell ref="C2:S2"/>
    <mergeCell ref="A4:S4"/>
    <mergeCell ref="A7:Q7"/>
    <mergeCell ref="A8:D8"/>
    <mergeCell ref="F8:M8"/>
    <mergeCell ref="N8:S8"/>
  </mergeCells>
  <conditionalFormatting sqref="Q11:Q28">
    <cfRule type="cellIs" dxfId="55" priority="12" operator="equal">
      <formula>"ALTO"</formula>
    </cfRule>
    <cfRule type="cellIs" dxfId="54" priority="13" operator="equal">
      <formula>"MEDIO"</formula>
    </cfRule>
    <cfRule type="cellIs" dxfId="53" priority="14" operator="equal">
      <formula>"BAJO"</formula>
    </cfRule>
  </conditionalFormatting>
  <conditionalFormatting sqref="O11:P28">
    <cfRule type="cellIs" dxfId="52" priority="9" operator="equal">
      <formula>3</formula>
    </cfRule>
    <cfRule type="cellIs" dxfId="51" priority="10" operator="equal">
      <formula>2</formula>
    </cfRule>
    <cfRule type="cellIs" dxfId="50" priority="11" operator="equal">
      <formula>1</formula>
    </cfRule>
  </conditionalFormatting>
  <conditionalFormatting sqref="L11:L28">
    <cfRule type="cellIs" dxfId="49" priority="5" operator="between">
      <formula>0.75</formula>
      <formula>1</formula>
    </cfRule>
    <cfRule type="cellIs" dxfId="48" priority="6" operator="between">
      <formula>0.5</formula>
      <formula>0.7499</formula>
    </cfRule>
    <cfRule type="cellIs" dxfId="47" priority="7" operator="between">
      <formula>0.25</formula>
      <formula>0.4999</formula>
    </cfRule>
    <cfRule type="cellIs" dxfId="46" priority="8" operator="between">
      <formula>0.01</formula>
      <formula>0.2499</formula>
    </cfRule>
  </conditionalFormatting>
  <conditionalFormatting sqref="M29">
    <cfRule type="cellIs" dxfId="45" priority="1" operator="between">
      <formula>0.75</formula>
      <formula>1</formula>
    </cfRule>
    <cfRule type="cellIs" dxfId="44" priority="2" operator="between">
      <formula>0.5</formula>
      <formula>0.7499</formula>
    </cfRule>
    <cfRule type="cellIs" dxfId="43" priority="3" operator="between">
      <formula>0.251</formula>
      <formula>0.4999</formula>
    </cfRule>
    <cfRule type="cellIs" dxfId="42" priority="4" operator="between">
      <formula>0</formula>
      <formula>0.25</formula>
    </cfRule>
  </conditionalFormatting>
  <dataValidations count="14">
    <dataValidation type="custom" showInputMessage="1" showErrorMessage="1" error="NO ESCRIBA NADA EN ESTA COLUMNA" sqref="Q11:Q28">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8">
      <formula1>EJES_ESTRATEGICOS</formula1>
    </dataValidation>
    <dataValidation allowBlank="1" showInputMessage="1" showErrorMessage="1" promptTitle="Mitigación" prompt="Es el esfuerzo por reducir los riesgos inherentes a la ejecución de las actividades planificadas." sqref="R11:R28"/>
    <dataValidation type="whole" allowBlank="1" showInputMessage="1" showErrorMessage="1" error="Escala 1 al 3" promptTitle="Probabilidad" prompt="Es la medida de incertidumbre asociada a la ejecucion de una tarea o actividad determinada.  Donde 1 es dificultad baja, 2 media y 3 alta" sqref="O11:O28">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8">
      <formula1>1</formula1>
      <formula2>3</formula2>
    </dataValidation>
    <dataValidation allowBlank="1" showInputMessage="1" showErrorMessage="1" promptTitle="Fecha de Alcance o Logro" prompt="Es la fecha  de logro o ejecución de la actividad" sqref="I11:I28"/>
    <dataValidation allowBlank="1" showInputMessage="1" showErrorMessage="1" promptTitle="Riesgo" sqref="N11:N28"/>
    <dataValidation type="whole" allowBlank="1" showInputMessage="1" showErrorMessage="1" promptTitle="PESO" prompt="La distribucción del peso debe ser en base a una escala de 100. La sumatoria no debera exceder de 100" sqref="K11:K28">
      <formula1>1</formula1>
      <formula2>100</formula2>
    </dataValidation>
    <dataValidation allowBlank="1" showInputMessage="1" showErrorMessage="1" promptTitle="% Avance Real" prompt="El porcentaje del Avance Real de la tarea sera calculado en función al peso por el avance de la tarea divido entre 100" sqref="M11:M28"/>
    <dataValidation allowBlank="1" showInputMessage="1" showErrorMessage="1" promptTitle="% Avance de Tarea" prompt="Indicar en que porcentaje se ha ejecutado la tarea descrita." sqref="L11:L28"/>
    <dataValidation type="list" allowBlank="1" showErrorMessage="1" sqref="B11">
      <formula1>OBJETIVO_S__GENERAL_ES</formula1>
    </dataValidation>
    <dataValidation type="decimal" operator="equal" allowBlank="1" showInputMessage="1" showErrorMessage="1" sqref="M29">
      <formula1>100</formula1>
    </dataValidation>
    <dataValidation allowBlank="1" showInputMessage="1" showErrorMessage="1" promptTitle="Seleccionar" prompt="Elegir de la lista desplegable" sqref="A10:D10"/>
    <dataValidation type="custom" operator="equal" allowBlank="1" showInputMessage="1" showErrorMessage="1" sqref="K29">
      <formula1>AND($K$11:$K$28&gt;=100)</formula1>
    </dataValidation>
  </dataValidations>
  <pageMargins left="0.42" right="0.28000000000000003" top="0.75" bottom="0.75" header="0.3" footer="0.3"/>
  <pageSetup paperSize="5" scale="4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'D:\VICERRECTORIA PLANIFICACION ITLA\Planes Operativos ITLA\POA 2017\[POA 2017 - Servicios Generales.xlsx]PDI - Actualizado'!#REF!</xm:f>
          </x14:formula1>
          <xm:sqref>D11:D28</xm:sqref>
        </x14:dataValidation>
        <x14:dataValidation type="list" allowBlank="1" showErrorMessage="1" promptTitle="Ejes Estrategicos" prompt="1. So">
          <x14:formula1>
            <xm:f>'D:\VICERRECTORIA PLANIFICACION ITLA\Planes Operativos ITLA\POA 2017\[POA 2017 - Servicios Generales.xlsx]PDI - Actualizado'!#REF!</xm:f>
          </x14:formula1>
          <xm:sqref>C11:C28</xm:sqref>
        </x14:dataValidation>
        <x14:dataValidation type="list" allowBlank="1" showErrorMessage="1">
          <x14:formula1>
            <xm:f>'D:\VICERRECTORIA PLANIFICACION ITLA\Planes Operativos ITLA\POA 2017\[POA 2017 - Servicios Generales.xlsx]PDI - Actualizado'!#REF!</xm:f>
          </x14:formula1>
          <xm:sqref>B12:B23 B25:B28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19" zoomScale="85" zoomScaleNormal="85" zoomScaleSheetLayoutView="100" workbookViewId="0">
      <selection activeCell="C26" sqref="C26"/>
    </sheetView>
  </sheetViews>
  <sheetFormatPr baseColWidth="10" defaultRowHeight="15" x14ac:dyDescent="0.25"/>
  <cols>
    <col min="1" max="1" width="28.5703125" style="328" customWidth="1"/>
    <col min="2" max="4" width="25.7109375" style="328" customWidth="1"/>
    <col min="5" max="5" width="13.85546875" style="344" bestFit="1" customWidth="1"/>
    <col min="6" max="8" width="30.5703125" style="328" customWidth="1"/>
    <col min="9" max="9" width="16.28515625" style="328" bestFit="1" customWidth="1"/>
    <col min="10" max="10" width="19.5703125" style="328" customWidth="1"/>
    <col min="11" max="11" width="8.42578125" style="344" customWidth="1"/>
    <col min="12" max="13" width="11.42578125" style="344"/>
    <col min="14" max="14" width="29" style="328" customWidth="1"/>
    <col min="15" max="15" width="13.7109375" style="344" customWidth="1"/>
    <col min="16" max="16" width="9.85546875" style="344" customWidth="1"/>
    <col min="17" max="17" width="11.42578125" style="344"/>
    <col min="18" max="18" width="29.28515625" style="328" customWidth="1"/>
    <col min="19" max="19" width="41.42578125" style="328" customWidth="1"/>
    <col min="20" max="16384" width="11.42578125" style="328"/>
  </cols>
  <sheetData>
    <row r="1" spans="1:19" x14ac:dyDescent="0.25">
      <c r="A1" s="325"/>
      <c r="B1" s="325"/>
      <c r="C1" s="325"/>
      <c r="D1" s="326"/>
      <c r="E1" s="327"/>
      <c r="F1" s="326"/>
      <c r="G1" s="326"/>
      <c r="H1" s="326"/>
      <c r="I1" s="326"/>
      <c r="J1" s="326"/>
      <c r="K1" s="327"/>
      <c r="L1" s="327"/>
      <c r="M1" s="327"/>
      <c r="N1" s="326"/>
      <c r="O1" s="327"/>
      <c r="P1" s="327"/>
      <c r="Q1" s="327"/>
      <c r="R1" s="326"/>
      <c r="S1" s="326"/>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71"/>
      <c r="F8" s="312" t="s">
        <v>98</v>
      </c>
      <c r="G8" s="312"/>
      <c r="H8" s="312"/>
      <c r="I8" s="312"/>
      <c r="J8" s="312"/>
      <c r="K8" s="312"/>
      <c r="L8" s="312"/>
      <c r="M8" s="312"/>
      <c r="N8" s="313" t="s">
        <v>5</v>
      </c>
      <c r="O8" s="313"/>
      <c r="P8" s="313"/>
      <c r="Q8" s="313"/>
      <c r="R8" s="313"/>
      <c r="S8" s="313"/>
    </row>
    <row r="9" spans="1:19" s="11" customFormat="1" ht="9.9499999999999993" customHeight="1" x14ac:dyDescent="0.25">
      <c r="A9" s="71"/>
      <c r="B9" s="71"/>
      <c r="C9" s="71"/>
      <c r="D9" s="71"/>
      <c r="E9" s="71"/>
      <c r="F9" s="71"/>
      <c r="G9" s="71"/>
      <c r="H9" s="71"/>
      <c r="I9" s="71"/>
      <c r="J9" s="71"/>
      <c r="K9" s="71"/>
      <c r="L9" s="71"/>
      <c r="M9" s="71"/>
      <c r="N9" s="70"/>
      <c r="O9" s="70"/>
      <c r="P9" s="70"/>
      <c r="Q9" s="70"/>
      <c r="R9" s="70"/>
      <c r="S9" s="70"/>
    </row>
    <row r="10" spans="1:19" s="331" customFormat="1" ht="46.5" customHeight="1" x14ac:dyDescent="0.25">
      <c r="A10" s="329" t="s">
        <v>99</v>
      </c>
      <c r="B10" s="329" t="s">
        <v>14</v>
      </c>
      <c r="C10" s="329" t="s">
        <v>15</v>
      </c>
      <c r="D10" s="329" t="s">
        <v>100</v>
      </c>
      <c r="E10" s="330" t="s">
        <v>497</v>
      </c>
      <c r="F10" s="330" t="s">
        <v>16</v>
      </c>
      <c r="G10" s="330" t="s">
        <v>105</v>
      </c>
      <c r="H10" s="330" t="s">
        <v>19</v>
      </c>
      <c r="I10" s="330" t="s">
        <v>17</v>
      </c>
      <c r="J10" s="330" t="s">
        <v>18</v>
      </c>
      <c r="K10" s="330" t="s">
        <v>20</v>
      </c>
      <c r="L10" s="330" t="s">
        <v>3</v>
      </c>
      <c r="M10" s="330" t="s">
        <v>4</v>
      </c>
      <c r="N10" s="330" t="s">
        <v>6</v>
      </c>
      <c r="O10" s="330" t="s">
        <v>7</v>
      </c>
      <c r="P10" s="330" t="s">
        <v>8</v>
      </c>
      <c r="Q10" s="330" t="s">
        <v>9</v>
      </c>
      <c r="R10" s="330" t="s">
        <v>10</v>
      </c>
      <c r="S10" s="330" t="s">
        <v>11</v>
      </c>
    </row>
    <row r="11" spans="1:19" s="109" customFormat="1" ht="94.5" x14ac:dyDescent="0.25">
      <c r="A11" s="99" t="s">
        <v>115</v>
      </c>
      <c r="B11" s="99" t="s">
        <v>24</v>
      </c>
      <c r="C11" s="99" t="s">
        <v>40</v>
      </c>
      <c r="D11" s="99" t="s">
        <v>72</v>
      </c>
      <c r="E11" s="412" t="s">
        <v>1849</v>
      </c>
      <c r="F11" s="99" t="s">
        <v>1850</v>
      </c>
      <c r="G11" s="413" t="s">
        <v>1851</v>
      </c>
      <c r="H11" s="99" t="s">
        <v>1852</v>
      </c>
      <c r="I11" s="299">
        <v>42760</v>
      </c>
      <c r="J11" s="103" t="s">
        <v>1853</v>
      </c>
      <c r="K11" s="104">
        <v>5</v>
      </c>
      <c r="L11" s="152">
        <v>1</v>
      </c>
      <c r="M11" s="153">
        <f t="shared" ref="M11:M21" si="0">(K11*(L11/100))</f>
        <v>0.05</v>
      </c>
      <c r="N11" s="107" t="s">
        <v>1854</v>
      </c>
      <c r="O11" s="104">
        <v>1</v>
      </c>
      <c r="P11" s="104">
        <v>1</v>
      </c>
      <c r="Q11" s="154" t="str">
        <f t="shared" ref="Q11:Q21" si="1">IF($O11*$P11&lt;=0,"",(IF($O11*$P11=9,"ALTO",IF($O11*$P11=6,"ALTO",IF($O11*$P11=4,"MEDIO",IF($O11*$P11=3,"MEDIO",IF($O11*$P11=2,"BAJO",IF($O11*$P11=1,"BAJO",0))))))))</f>
        <v>BAJO</v>
      </c>
      <c r="R11" s="99" t="s">
        <v>1855</v>
      </c>
      <c r="S11" s="99" t="s">
        <v>1856</v>
      </c>
    </row>
    <row r="12" spans="1:19" s="109" customFormat="1" ht="63" x14ac:dyDescent="0.25">
      <c r="A12" s="99" t="s">
        <v>115</v>
      </c>
      <c r="B12" s="99" t="s">
        <v>24</v>
      </c>
      <c r="C12" s="99" t="s">
        <v>40</v>
      </c>
      <c r="D12" s="99" t="s">
        <v>72</v>
      </c>
      <c r="E12" s="412" t="s">
        <v>1849</v>
      </c>
      <c r="F12" s="99" t="s">
        <v>1850</v>
      </c>
      <c r="G12" s="99" t="s">
        <v>1857</v>
      </c>
      <c r="H12" s="99" t="s">
        <v>1858</v>
      </c>
      <c r="I12" s="299">
        <v>42767</v>
      </c>
      <c r="J12" s="103">
        <v>0.33</v>
      </c>
      <c r="K12" s="104">
        <v>10</v>
      </c>
      <c r="L12" s="152">
        <v>1</v>
      </c>
      <c r="M12" s="153">
        <f t="shared" si="0"/>
        <v>0.1</v>
      </c>
      <c r="N12" s="107" t="s">
        <v>1859</v>
      </c>
      <c r="O12" s="104">
        <v>3</v>
      </c>
      <c r="P12" s="104">
        <v>3</v>
      </c>
      <c r="Q12" s="154" t="str">
        <f t="shared" si="1"/>
        <v>ALTO</v>
      </c>
      <c r="R12" s="99" t="s">
        <v>1860</v>
      </c>
      <c r="S12" s="99"/>
    </row>
    <row r="13" spans="1:19" s="109" customFormat="1" ht="63" x14ac:dyDescent="0.25">
      <c r="A13" s="99" t="s">
        <v>115</v>
      </c>
      <c r="B13" s="99" t="s">
        <v>24</v>
      </c>
      <c r="C13" s="99" t="s">
        <v>40</v>
      </c>
      <c r="D13" s="99" t="s">
        <v>72</v>
      </c>
      <c r="E13" s="412" t="s">
        <v>1849</v>
      </c>
      <c r="F13" s="99" t="s">
        <v>1850</v>
      </c>
      <c r="G13" s="99" t="s">
        <v>1857</v>
      </c>
      <c r="H13" s="99" t="s">
        <v>1861</v>
      </c>
      <c r="I13" s="299">
        <v>42878</v>
      </c>
      <c r="J13" s="103">
        <v>0.33</v>
      </c>
      <c r="K13" s="104">
        <v>10</v>
      </c>
      <c r="L13" s="152">
        <v>0.5</v>
      </c>
      <c r="M13" s="153">
        <f t="shared" si="0"/>
        <v>0.05</v>
      </c>
      <c r="N13" s="107" t="s">
        <v>1862</v>
      </c>
      <c r="O13" s="104">
        <v>2</v>
      </c>
      <c r="P13" s="104">
        <v>2</v>
      </c>
      <c r="Q13" s="154" t="str">
        <f t="shared" si="1"/>
        <v>MEDIO</v>
      </c>
      <c r="R13" s="99" t="s">
        <v>1860</v>
      </c>
      <c r="S13" s="99"/>
    </row>
    <row r="14" spans="1:19" s="109" customFormat="1" ht="63" x14ac:dyDescent="0.25">
      <c r="A14" s="99" t="s">
        <v>115</v>
      </c>
      <c r="B14" s="99" t="s">
        <v>24</v>
      </c>
      <c r="C14" s="99" t="s">
        <v>40</v>
      </c>
      <c r="D14" s="99" t="s">
        <v>72</v>
      </c>
      <c r="E14" s="412" t="s">
        <v>1849</v>
      </c>
      <c r="F14" s="99" t="s">
        <v>1850</v>
      </c>
      <c r="G14" s="99" t="s">
        <v>1857</v>
      </c>
      <c r="H14" s="99" t="s">
        <v>1863</v>
      </c>
      <c r="I14" s="299">
        <v>42955</v>
      </c>
      <c r="J14" s="103">
        <v>0.33300000000000002</v>
      </c>
      <c r="K14" s="104">
        <v>10</v>
      </c>
      <c r="L14" s="152"/>
      <c r="M14" s="153">
        <f t="shared" si="0"/>
        <v>0</v>
      </c>
      <c r="N14" s="107" t="s">
        <v>1862</v>
      </c>
      <c r="O14" s="104">
        <v>2</v>
      </c>
      <c r="P14" s="104">
        <v>2</v>
      </c>
      <c r="Q14" s="154" t="str">
        <f t="shared" si="1"/>
        <v>MEDIO</v>
      </c>
      <c r="R14" s="99" t="s">
        <v>1860</v>
      </c>
      <c r="S14" s="99"/>
    </row>
    <row r="15" spans="1:19" s="109" customFormat="1" ht="63" x14ac:dyDescent="0.25">
      <c r="A15" s="99" t="s">
        <v>115</v>
      </c>
      <c r="B15" s="99" t="s">
        <v>24</v>
      </c>
      <c r="C15" s="99" t="s">
        <v>40</v>
      </c>
      <c r="D15" s="99" t="s">
        <v>72</v>
      </c>
      <c r="E15" s="412" t="s">
        <v>1849</v>
      </c>
      <c r="F15" s="99" t="s">
        <v>1864</v>
      </c>
      <c r="G15" s="413" t="s">
        <v>1851</v>
      </c>
      <c r="H15" s="99" t="s">
        <v>1852</v>
      </c>
      <c r="I15" s="299">
        <v>42760</v>
      </c>
      <c r="J15" s="103" t="s">
        <v>1853</v>
      </c>
      <c r="K15" s="104">
        <v>5</v>
      </c>
      <c r="L15" s="152">
        <v>1</v>
      </c>
      <c r="M15" s="153">
        <f t="shared" si="0"/>
        <v>0.05</v>
      </c>
      <c r="N15" s="107" t="s">
        <v>1865</v>
      </c>
      <c r="O15" s="104">
        <v>2</v>
      </c>
      <c r="P15" s="104">
        <v>3</v>
      </c>
      <c r="Q15" s="154" t="str">
        <f t="shared" si="1"/>
        <v>ALTO</v>
      </c>
      <c r="R15" s="99"/>
      <c r="S15" s="99"/>
    </row>
    <row r="16" spans="1:19" s="109" customFormat="1" ht="63" x14ac:dyDescent="0.25">
      <c r="A16" s="99" t="s">
        <v>115</v>
      </c>
      <c r="B16" s="99" t="s">
        <v>24</v>
      </c>
      <c r="C16" s="99" t="s">
        <v>40</v>
      </c>
      <c r="D16" s="99" t="s">
        <v>72</v>
      </c>
      <c r="E16" s="412" t="s">
        <v>1849</v>
      </c>
      <c r="F16" s="99" t="s">
        <v>1864</v>
      </c>
      <c r="G16" s="99" t="s">
        <v>1857</v>
      </c>
      <c r="H16" s="99" t="s">
        <v>1858</v>
      </c>
      <c r="I16" s="299">
        <v>42800</v>
      </c>
      <c r="J16" s="103">
        <v>0.5</v>
      </c>
      <c r="K16" s="104">
        <v>10</v>
      </c>
      <c r="L16" s="152">
        <v>1</v>
      </c>
      <c r="M16" s="153">
        <f t="shared" si="0"/>
        <v>0.1</v>
      </c>
      <c r="N16" s="107" t="s">
        <v>1866</v>
      </c>
      <c r="O16" s="104">
        <v>2</v>
      </c>
      <c r="P16" s="104">
        <v>3</v>
      </c>
      <c r="Q16" s="154" t="str">
        <f t="shared" si="1"/>
        <v>ALTO</v>
      </c>
      <c r="R16" s="99"/>
      <c r="S16" s="99"/>
    </row>
    <row r="17" spans="1:19" s="109" customFormat="1" ht="63" x14ac:dyDescent="0.25">
      <c r="A17" s="99" t="s">
        <v>115</v>
      </c>
      <c r="B17" s="99" t="s">
        <v>24</v>
      </c>
      <c r="C17" s="99" t="s">
        <v>40</v>
      </c>
      <c r="D17" s="99" t="s">
        <v>96</v>
      </c>
      <c r="E17" s="412" t="s">
        <v>1849</v>
      </c>
      <c r="F17" s="99" t="s">
        <v>1864</v>
      </c>
      <c r="G17" s="99" t="s">
        <v>1857</v>
      </c>
      <c r="H17" s="99" t="s">
        <v>1867</v>
      </c>
      <c r="I17" s="299">
        <v>42927</v>
      </c>
      <c r="J17" s="103">
        <v>0.5</v>
      </c>
      <c r="K17" s="104">
        <v>10</v>
      </c>
      <c r="L17" s="152">
        <v>0</v>
      </c>
      <c r="M17" s="153">
        <f t="shared" si="0"/>
        <v>0</v>
      </c>
      <c r="N17" s="107" t="s">
        <v>1866</v>
      </c>
      <c r="O17" s="104">
        <v>2</v>
      </c>
      <c r="P17" s="104">
        <v>1</v>
      </c>
      <c r="Q17" s="154" t="str">
        <f t="shared" si="1"/>
        <v>BAJO</v>
      </c>
      <c r="R17" s="99" t="s">
        <v>1860</v>
      </c>
      <c r="S17" s="99" t="s">
        <v>1868</v>
      </c>
    </row>
    <row r="18" spans="1:19" s="109" customFormat="1" ht="47.25" x14ac:dyDescent="0.25">
      <c r="A18" s="99" t="s">
        <v>115</v>
      </c>
      <c r="B18" s="99" t="s">
        <v>24</v>
      </c>
      <c r="C18" s="99" t="s">
        <v>38</v>
      </c>
      <c r="D18" s="99" t="s">
        <v>66</v>
      </c>
      <c r="E18" s="412" t="s">
        <v>1849</v>
      </c>
      <c r="F18" s="99" t="s">
        <v>1869</v>
      </c>
      <c r="G18" s="99" t="s">
        <v>1870</v>
      </c>
      <c r="H18" s="414" t="s">
        <v>1871</v>
      </c>
      <c r="I18" s="299">
        <v>42759</v>
      </c>
      <c r="J18" s="103">
        <v>0.9</v>
      </c>
      <c r="K18" s="104">
        <v>15</v>
      </c>
      <c r="L18" s="152">
        <v>1</v>
      </c>
      <c r="M18" s="153">
        <f t="shared" si="0"/>
        <v>0.15</v>
      </c>
      <c r="N18" s="107" t="s">
        <v>1872</v>
      </c>
      <c r="O18" s="104">
        <v>3</v>
      </c>
      <c r="P18" s="104">
        <v>3</v>
      </c>
      <c r="Q18" s="154" t="str">
        <f t="shared" si="1"/>
        <v>ALTO</v>
      </c>
      <c r="R18" s="99" t="s">
        <v>1873</v>
      </c>
      <c r="S18" s="99"/>
    </row>
    <row r="19" spans="1:19" s="109" customFormat="1" ht="94.5" x14ac:dyDescent="0.25">
      <c r="A19" s="99" t="s">
        <v>115</v>
      </c>
      <c r="B19" s="99" t="s">
        <v>24</v>
      </c>
      <c r="C19" s="99" t="s">
        <v>38</v>
      </c>
      <c r="D19" s="99" t="s">
        <v>66</v>
      </c>
      <c r="E19" s="412" t="s">
        <v>1849</v>
      </c>
      <c r="F19" s="101" t="s">
        <v>1874</v>
      </c>
      <c r="G19" s="101" t="s">
        <v>1875</v>
      </c>
      <c r="H19" s="101" t="s">
        <v>1876</v>
      </c>
      <c r="I19" s="415">
        <v>42955</v>
      </c>
      <c r="J19" s="103">
        <v>1</v>
      </c>
      <c r="K19" s="104">
        <v>5</v>
      </c>
      <c r="L19" s="152">
        <v>0</v>
      </c>
      <c r="M19" s="153">
        <f t="shared" si="0"/>
        <v>0</v>
      </c>
      <c r="N19" s="107" t="s">
        <v>1877</v>
      </c>
      <c r="O19" s="104">
        <v>3</v>
      </c>
      <c r="P19" s="104">
        <v>2</v>
      </c>
      <c r="Q19" s="154" t="str">
        <f t="shared" si="1"/>
        <v>ALTO</v>
      </c>
      <c r="R19" s="99" t="s">
        <v>1878</v>
      </c>
      <c r="S19" s="99"/>
    </row>
    <row r="20" spans="1:19" s="109" customFormat="1" ht="63" x14ac:dyDescent="0.25">
      <c r="A20" s="99" t="s">
        <v>115</v>
      </c>
      <c r="B20" s="99" t="s">
        <v>24</v>
      </c>
      <c r="C20" s="99" t="s">
        <v>38</v>
      </c>
      <c r="D20" s="99" t="s">
        <v>66</v>
      </c>
      <c r="E20" s="412" t="s">
        <v>1849</v>
      </c>
      <c r="F20" s="101" t="s">
        <v>1869</v>
      </c>
      <c r="G20" s="101" t="s">
        <v>1870</v>
      </c>
      <c r="H20" s="416" t="s">
        <v>1879</v>
      </c>
      <c r="I20" s="415">
        <v>42760</v>
      </c>
      <c r="J20" s="103">
        <v>0.9</v>
      </c>
      <c r="K20" s="104">
        <v>10</v>
      </c>
      <c r="L20" s="152">
        <v>1</v>
      </c>
      <c r="M20" s="153">
        <f t="shared" si="0"/>
        <v>0.1</v>
      </c>
      <c r="O20" s="104">
        <v>3</v>
      </c>
      <c r="P20" s="104">
        <v>3</v>
      </c>
      <c r="Q20" s="154" t="str">
        <f t="shared" si="1"/>
        <v>ALTO</v>
      </c>
      <c r="R20" s="99" t="s">
        <v>1860</v>
      </c>
      <c r="S20" s="99" t="s">
        <v>1880</v>
      </c>
    </row>
    <row r="21" spans="1:19" s="109" customFormat="1" ht="78.75" x14ac:dyDescent="0.25">
      <c r="A21" s="99" t="s">
        <v>115</v>
      </c>
      <c r="B21" s="99" t="s">
        <v>24</v>
      </c>
      <c r="C21" s="99" t="s">
        <v>38</v>
      </c>
      <c r="D21" s="99" t="s">
        <v>72</v>
      </c>
      <c r="E21" s="412" t="s">
        <v>1849</v>
      </c>
      <c r="F21" s="416" t="s">
        <v>1881</v>
      </c>
      <c r="G21" s="101"/>
      <c r="H21" s="416" t="s">
        <v>1882</v>
      </c>
      <c r="I21" s="415">
        <v>42977</v>
      </c>
      <c r="J21" s="103">
        <v>0.33</v>
      </c>
      <c r="K21" s="104">
        <v>10</v>
      </c>
      <c r="L21" s="152">
        <v>0</v>
      </c>
      <c r="M21" s="153">
        <f t="shared" si="0"/>
        <v>0</v>
      </c>
      <c r="N21" s="107" t="s">
        <v>1862</v>
      </c>
      <c r="O21" s="104">
        <v>3</v>
      </c>
      <c r="P21" s="104">
        <v>2</v>
      </c>
      <c r="Q21" s="154" t="str">
        <f t="shared" si="1"/>
        <v>ALTO</v>
      </c>
      <c r="R21" s="99" t="s">
        <v>1883</v>
      </c>
      <c r="S21" s="99"/>
    </row>
    <row r="22" spans="1:19" ht="35.1" customHeight="1" x14ac:dyDescent="0.25">
      <c r="A22" s="341"/>
      <c r="B22" s="341"/>
      <c r="C22" s="341"/>
      <c r="D22" s="341"/>
      <c r="E22" s="343"/>
      <c r="F22" s="341"/>
      <c r="G22" s="341"/>
      <c r="H22" s="341"/>
      <c r="I22" s="341"/>
      <c r="J22" s="341"/>
      <c r="K22" s="41">
        <f>SUM(K11:K21)</f>
        <v>100</v>
      </c>
      <c r="L22" s="342"/>
      <c r="M22" s="6">
        <f>SUM(M11:M21)</f>
        <v>0.6</v>
      </c>
      <c r="N22" s="341"/>
      <c r="O22" s="343"/>
      <c r="P22" s="343"/>
      <c r="Q22" s="343"/>
      <c r="R22" s="341"/>
      <c r="S22" s="341"/>
    </row>
  </sheetData>
  <sheetProtection formatColumns="0" formatRows="0" insertRows="0" deleteRows="0" sort="0" autoFilter="0"/>
  <mergeCells count="6">
    <mergeCell ref="C2:S2"/>
    <mergeCell ref="A4:S4"/>
    <mergeCell ref="A7:Q7"/>
    <mergeCell ref="A8:D8"/>
    <mergeCell ref="F8:M8"/>
    <mergeCell ref="N8:S8"/>
  </mergeCells>
  <conditionalFormatting sqref="Q11:Q21">
    <cfRule type="cellIs" dxfId="73" priority="16" operator="equal">
      <formula>"ALTO"</formula>
    </cfRule>
    <cfRule type="cellIs" dxfId="72" priority="17" operator="equal">
      <formula>"MEDIO"</formula>
    </cfRule>
    <cfRule type="cellIs" dxfId="71" priority="18" operator="equal">
      <formula>"BAJO"</formula>
    </cfRule>
  </conditionalFormatting>
  <conditionalFormatting sqref="O11:P21">
    <cfRule type="cellIs" dxfId="70" priority="13" operator="equal">
      <formula>3</formula>
    </cfRule>
    <cfRule type="cellIs" dxfId="69" priority="14" operator="equal">
      <formula>2</formula>
    </cfRule>
    <cfRule type="cellIs" dxfId="68" priority="15" operator="equal">
      <formula>1</formula>
    </cfRule>
  </conditionalFormatting>
  <conditionalFormatting sqref="L12:L21">
    <cfRule type="cellIs" dxfId="67" priority="9" operator="between">
      <formula>0.75</formula>
      <formula>1</formula>
    </cfRule>
    <cfRule type="cellIs" dxfId="66" priority="10" operator="between">
      <formula>0.5</formula>
      <formula>0.7499</formula>
    </cfRule>
    <cfRule type="cellIs" dxfId="65" priority="11" operator="between">
      <formula>0.25</formula>
      <formula>0.4999</formula>
    </cfRule>
    <cfRule type="cellIs" dxfId="64" priority="12" operator="between">
      <formula>0.01</formula>
      <formula>0.2499</formula>
    </cfRule>
  </conditionalFormatting>
  <conditionalFormatting sqref="M22">
    <cfRule type="cellIs" dxfId="63" priority="5" operator="between">
      <formula>0.75</formula>
      <formula>1</formula>
    </cfRule>
    <cfRule type="cellIs" dxfId="62" priority="6" operator="between">
      <formula>0.5</formula>
      <formula>0.7499</formula>
    </cfRule>
    <cfRule type="cellIs" dxfId="61" priority="7" operator="between">
      <formula>0.251</formula>
      <formula>0.4999</formula>
    </cfRule>
    <cfRule type="cellIs" dxfId="60" priority="8" operator="between">
      <formula>0</formula>
      <formula>0.25</formula>
    </cfRule>
  </conditionalFormatting>
  <conditionalFormatting sqref="L11">
    <cfRule type="cellIs" dxfId="59" priority="1" operator="between">
      <formula>0.75</formula>
      <formula>1</formula>
    </cfRule>
    <cfRule type="cellIs" dxfId="58" priority="2" operator="between">
      <formula>0.5</formula>
      <formula>0.7499</formula>
    </cfRule>
    <cfRule type="cellIs" dxfId="57" priority="3" operator="between">
      <formula>0.25</formula>
      <formula>0.4999</formula>
    </cfRule>
    <cfRule type="cellIs" dxfId="56" priority="4" operator="between">
      <formula>0.01</formula>
      <formula>0.2499</formula>
    </cfRule>
  </conditionalFormatting>
  <dataValidations count="15">
    <dataValidation type="custom" showInputMessage="1" showErrorMessage="1" error="NO ESCRIBA NADA EN ESTA COLUMNA" sqref="Q11:Q21">
      <formula1>IF($O11*$P11&lt;=0,"",(IF($O11*$P11=9,"ALTO",IF($O11*$P11=6,"ALTO",IF($O11*$P11=4,"MEDIO",IF($O11*$P11=3,"MEDIO",IF($O11*$P11=2,"BAJO",IF($O11*$P11=1,"BAJO",0))))))))</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1">
      <formula1>EJES_ESTRATEGICOS</formula1>
    </dataValidation>
    <dataValidation allowBlank="1" showInputMessage="1" showErrorMessage="1" promptTitle="Mitigación" prompt="Es el esfuerzo por reducir los riesgos inherentes a la ejecución de las actividades planificadas." sqref="R11:R21"/>
    <dataValidation type="whole" allowBlank="1" showInputMessage="1" showErrorMessage="1" error="Escala 1 al 3" promptTitle="Probabilidad" prompt="Es la medida de incertidumbre asociada a la ejecucion de una tarea o actividad determinada.  Donde 1 es dificultad baja, 2 media y 3 alta" sqref="O11:O21">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1">
      <formula1>1</formula1>
      <formula2>3</formula2>
    </dataValidation>
    <dataValidation allowBlank="1" showInputMessage="1" showErrorMessage="1" promptTitle="Meta" prompt="Identificar cual el objetivo que quiero lograr al realizar una actividad o tarea determinada. _x000a_" sqref="J11:J21"/>
    <dataValidation allowBlank="1" showInputMessage="1" showErrorMessage="1" promptTitle="Fecha de Alcance o Logro" prompt="Es la fecha  de logro o ejecución de la actividad" sqref="I11:I21"/>
    <dataValidation allowBlank="1" showInputMessage="1" showErrorMessage="1" promptTitle="Riesgo" sqref="N21 N11:N19"/>
    <dataValidation type="whole" allowBlank="1" showInputMessage="1" showErrorMessage="1" promptTitle="PESO" prompt="La distribucción del peso debe ser en base a una escala de 100. La sumatoria no debera exceder de 100" sqref="K11:K21">
      <formula1>1</formula1>
      <formula2>100</formula2>
    </dataValidation>
    <dataValidation allowBlank="1" showInputMessage="1" showErrorMessage="1" promptTitle="% Avance Real" prompt="El porcentaje del Avance Real de la tarea sera calculado en función al peso por el avance de la tarea divido entre 100" sqref="M11:M21"/>
    <dataValidation allowBlank="1" showInputMessage="1" showErrorMessage="1" promptTitle="% Avance de Tarea" prompt="Indicar en que porcentaje se ha ejecutado la tarea descrita." sqref="L11:L21"/>
    <dataValidation type="list" allowBlank="1" showErrorMessage="1" sqref="B11:B21">
      <formula1>OBJETIVO_S__GENERAL_ES</formula1>
    </dataValidation>
    <dataValidation type="decimal" operator="equal" allowBlank="1" showInputMessage="1" showErrorMessage="1" sqref="M22">
      <formula1>100</formula1>
    </dataValidation>
    <dataValidation allowBlank="1" showInputMessage="1" showErrorMessage="1" promptTitle="Seleccionar" prompt="Elegir de la lista desplegable" sqref="A10:D10"/>
    <dataValidation type="custom" operator="equal" allowBlank="1" showInputMessage="1" showErrorMessage="1" sqref="K22">
      <formula1>AND($K$11:$K$21&gt;=100)</formula1>
    </dataValidation>
  </dataValidations>
  <pageMargins left="0.42" right="0.28000000000000003" top="0.75" bottom="0.75" header="0.3" footer="0.3"/>
  <pageSetup paperSize="5" scale="41"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'D:\VICERRECTORIA PLANIFICACION ITLA\Planes Operativos ITLA\POA 2017\[POA 2017 - TIC''s.xlsx]PDI - Actualizado'!#REF!</xm:f>
          </x14:formula1>
          <xm:sqref>D11:D21</xm:sqref>
        </x14:dataValidation>
        <x14:dataValidation type="list" allowBlank="1" showErrorMessage="1" promptTitle="Ejes Estrategicos" prompt="1. So">
          <x14:formula1>
            <xm:f>'D:\VICERRECTORIA PLANIFICACION ITLA\Planes Operativos ITLA\POA 2017\[POA 2017 - TIC''s.xlsx]PDI - Actualizado'!#REF!</xm:f>
          </x14:formula1>
          <xm:sqref>C11:C21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view="pageBreakPreview" topLeftCell="H42" zoomScale="98" zoomScaleNormal="85" zoomScaleSheetLayoutView="98" workbookViewId="0">
      <selection activeCell="K39" sqref="K39"/>
    </sheetView>
  </sheetViews>
  <sheetFormatPr baseColWidth="10" defaultRowHeight="15" x14ac:dyDescent="0.25"/>
  <cols>
    <col min="1" max="1" width="24.7109375" style="328" customWidth="1"/>
    <col min="2" max="2" width="28.7109375" style="328" customWidth="1"/>
    <col min="3" max="3" width="29.42578125" style="328" customWidth="1"/>
    <col min="4" max="4" width="32.28515625" style="328" customWidth="1"/>
    <col min="5" max="5" width="25.7109375" style="328" customWidth="1"/>
    <col min="6" max="6" width="31.42578125" style="328" customWidth="1"/>
    <col min="7" max="7" width="35.85546875" style="328" customWidth="1"/>
    <col min="8" max="8" width="37.140625" style="328" customWidth="1"/>
    <col min="9" max="9" width="16.28515625" style="328" bestFit="1" customWidth="1"/>
    <col min="10" max="10" width="19.5703125" style="328" customWidth="1"/>
    <col min="11" max="11" width="8.42578125" style="344" customWidth="1"/>
    <col min="12" max="13" width="11.42578125" style="344"/>
    <col min="14" max="14" width="29" style="328" customWidth="1"/>
    <col min="15" max="15" width="13.7109375" style="344" customWidth="1"/>
    <col min="16" max="16" width="9.85546875" style="344" customWidth="1"/>
    <col min="17" max="17" width="11.42578125" style="344"/>
    <col min="18" max="18" width="29.28515625" style="328" customWidth="1"/>
    <col min="19" max="19" width="41.42578125" style="328" customWidth="1"/>
    <col min="20" max="16384" width="11.42578125" style="328"/>
  </cols>
  <sheetData>
    <row r="1" spans="1:19" x14ac:dyDescent="0.25">
      <c r="A1" s="325"/>
      <c r="B1" s="325"/>
      <c r="C1" s="325"/>
      <c r="D1" s="326"/>
      <c r="E1" s="326"/>
      <c r="F1" s="326"/>
      <c r="G1" s="326"/>
      <c r="H1" s="326"/>
      <c r="I1" s="326"/>
      <c r="J1" s="326"/>
      <c r="K1" s="327"/>
      <c r="L1" s="327"/>
      <c r="M1" s="327"/>
      <c r="N1" s="326"/>
      <c r="O1" s="327"/>
      <c r="P1" s="327"/>
      <c r="Q1" s="327"/>
      <c r="R1" s="326"/>
      <c r="S1" s="326"/>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1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71"/>
      <c r="F8" s="312" t="s">
        <v>98</v>
      </c>
      <c r="G8" s="312"/>
      <c r="H8" s="312"/>
      <c r="I8" s="312"/>
      <c r="J8" s="312"/>
      <c r="K8" s="312"/>
      <c r="L8" s="312"/>
      <c r="M8" s="312"/>
      <c r="N8" s="313" t="s">
        <v>5</v>
      </c>
      <c r="O8" s="313"/>
      <c r="P8" s="313"/>
      <c r="Q8" s="313"/>
      <c r="R8" s="313"/>
      <c r="S8" s="313"/>
    </row>
    <row r="9" spans="1:19" s="11" customFormat="1" ht="9.9499999999999993" customHeight="1" x14ac:dyDescent="0.25">
      <c r="A9" s="71"/>
      <c r="B9" s="71"/>
      <c r="C9" s="71"/>
      <c r="D9" s="71"/>
      <c r="E9" s="71"/>
      <c r="F9" s="71"/>
      <c r="G9" s="71"/>
      <c r="H9" s="71"/>
      <c r="I9" s="71"/>
      <c r="J9" s="71"/>
      <c r="K9" s="71"/>
      <c r="L9" s="71"/>
      <c r="M9" s="71"/>
      <c r="N9" s="70"/>
      <c r="O9" s="70"/>
      <c r="P9" s="70"/>
      <c r="Q9" s="70"/>
      <c r="R9" s="70"/>
      <c r="S9" s="70"/>
    </row>
    <row r="10" spans="1:19" s="331" customFormat="1" ht="46.5" customHeight="1" x14ac:dyDescent="0.25">
      <c r="A10" s="329" t="s">
        <v>99</v>
      </c>
      <c r="B10" s="329" t="s">
        <v>14</v>
      </c>
      <c r="C10" s="329" t="s">
        <v>15</v>
      </c>
      <c r="D10" s="329" t="s">
        <v>100</v>
      </c>
      <c r="E10" s="329" t="s">
        <v>497</v>
      </c>
      <c r="F10" s="330" t="s">
        <v>16</v>
      </c>
      <c r="G10" s="330" t="s">
        <v>105</v>
      </c>
      <c r="H10" s="330" t="s">
        <v>19</v>
      </c>
      <c r="I10" s="330" t="s">
        <v>17</v>
      </c>
      <c r="J10" s="330" t="s">
        <v>18</v>
      </c>
      <c r="K10" s="330" t="s">
        <v>20</v>
      </c>
      <c r="L10" s="330" t="s">
        <v>3</v>
      </c>
      <c r="M10" s="330" t="s">
        <v>4</v>
      </c>
      <c r="N10" s="330" t="s">
        <v>6</v>
      </c>
      <c r="O10" s="330" t="s">
        <v>7</v>
      </c>
      <c r="P10" s="330" t="s">
        <v>8</v>
      </c>
      <c r="Q10" s="330" t="s">
        <v>9</v>
      </c>
      <c r="R10" s="330" t="s">
        <v>10</v>
      </c>
      <c r="S10" s="330" t="s">
        <v>11</v>
      </c>
    </row>
    <row r="11" spans="1:19" s="354" customFormat="1" ht="90" x14ac:dyDescent="0.25">
      <c r="A11" s="339" t="s">
        <v>498</v>
      </c>
      <c r="B11" s="339" t="s">
        <v>22</v>
      </c>
      <c r="C11" s="339" t="s">
        <v>31</v>
      </c>
      <c r="D11" s="339" t="s">
        <v>55</v>
      </c>
      <c r="E11" s="345" t="s">
        <v>1656</v>
      </c>
      <c r="F11" s="346" t="s">
        <v>1657</v>
      </c>
      <c r="G11" s="346" t="s">
        <v>1658</v>
      </c>
      <c r="H11" s="346" t="s">
        <v>1659</v>
      </c>
      <c r="I11" s="347">
        <v>42856</v>
      </c>
      <c r="J11" s="348" t="s">
        <v>1660</v>
      </c>
      <c r="K11" s="349">
        <v>5</v>
      </c>
      <c r="L11" s="350">
        <v>1</v>
      </c>
      <c r="M11" s="351">
        <f t="shared" ref="M11:M41" si="0">(K11*(L11/100))</f>
        <v>0.05</v>
      </c>
      <c r="N11" s="352" t="s">
        <v>1661</v>
      </c>
      <c r="O11" s="353">
        <v>2</v>
      </c>
      <c r="P11" s="353">
        <v>3</v>
      </c>
      <c r="Q11" s="127" t="str">
        <f t="shared" ref="Q11:Q41" si="1">IF($O11*$P11&lt;=0,"",(IF($O11*$P11=9,"ALTO",IF($O11*$P11=6,"ALTO",IF($O11*$P11=4,"MEDIO",IF($O11*$P11=3,"MEDIO",IF($O11*$P11=2,"BAJO",IF($O11*$P11=1,"BAJO",0))))))))</f>
        <v>ALTO</v>
      </c>
      <c r="R11" s="339" t="s">
        <v>1662</v>
      </c>
      <c r="S11" s="339"/>
    </row>
    <row r="12" spans="1:19" s="338" customFormat="1" ht="72.75" customHeight="1" x14ac:dyDescent="0.25">
      <c r="A12" s="332" t="s">
        <v>498</v>
      </c>
      <c r="B12" s="332" t="s">
        <v>22</v>
      </c>
      <c r="C12" s="332" t="s">
        <v>33</v>
      </c>
      <c r="D12" s="332" t="s">
        <v>58</v>
      </c>
      <c r="E12" s="333" t="s">
        <v>1656</v>
      </c>
      <c r="F12" s="346" t="s">
        <v>1663</v>
      </c>
      <c r="G12" s="346" t="s">
        <v>1664</v>
      </c>
      <c r="H12" s="346" t="s">
        <v>1665</v>
      </c>
      <c r="I12" s="347">
        <v>42948</v>
      </c>
      <c r="J12" s="346" t="s">
        <v>1666</v>
      </c>
      <c r="K12" s="349">
        <v>3</v>
      </c>
      <c r="L12" s="350">
        <v>0.8</v>
      </c>
      <c r="M12" s="351">
        <f t="shared" si="0"/>
        <v>2.4E-2</v>
      </c>
      <c r="N12" s="352" t="s">
        <v>1667</v>
      </c>
      <c r="O12" s="336">
        <v>1</v>
      </c>
      <c r="P12" s="336">
        <v>3</v>
      </c>
      <c r="Q12" s="37" t="str">
        <f t="shared" si="1"/>
        <v>MEDIO</v>
      </c>
      <c r="R12" s="332" t="s">
        <v>1668</v>
      </c>
      <c r="S12" s="332"/>
    </row>
    <row r="13" spans="1:19" s="338" customFormat="1" ht="75" x14ac:dyDescent="0.25">
      <c r="A13" s="339" t="s">
        <v>115</v>
      </c>
      <c r="B13" s="339" t="s">
        <v>23</v>
      </c>
      <c r="C13" s="339" t="s">
        <v>34</v>
      </c>
      <c r="D13" s="339" t="s">
        <v>60</v>
      </c>
      <c r="E13" s="345" t="s">
        <v>1669</v>
      </c>
      <c r="F13" s="339" t="s">
        <v>1670</v>
      </c>
      <c r="G13" s="339" t="s">
        <v>1671</v>
      </c>
      <c r="H13" s="339" t="s">
        <v>1672</v>
      </c>
      <c r="I13" s="355">
        <v>42736</v>
      </c>
      <c r="J13" s="339" t="s">
        <v>1673</v>
      </c>
      <c r="K13" s="353">
        <v>4</v>
      </c>
      <c r="L13" s="350">
        <v>0.33</v>
      </c>
      <c r="M13" s="351">
        <f t="shared" si="0"/>
        <v>1.32E-2</v>
      </c>
      <c r="N13" s="352" t="s">
        <v>1674</v>
      </c>
      <c r="O13" s="336">
        <v>1</v>
      </c>
      <c r="P13" s="336">
        <v>3</v>
      </c>
      <c r="Q13" s="37" t="str">
        <f t="shared" si="1"/>
        <v>MEDIO</v>
      </c>
      <c r="R13" s="332" t="s">
        <v>1675</v>
      </c>
      <c r="S13" s="332"/>
    </row>
    <row r="14" spans="1:19" s="338" customFormat="1" ht="75" x14ac:dyDescent="0.25">
      <c r="A14" s="356" t="s">
        <v>115</v>
      </c>
      <c r="B14" s="356" t="s">
        <v>23</v>
      </c>
      <c r="C14" s="356" t="s">
        <v>34</v>
      </c>
      <c r="D14" s="356" t="s">
        <v>60</v>
      </c>
      <c r="E14" s="357" t="s">
        <v>1669</v>
      </c>
      <c r="F14" s="356" t="s">
        <v>1670</v>
      </c>
      <c r="G14" s="356" t="s">
        <v>1676</v>
      </c>
      <c r="H14" s="356" t="s">
        <v>1677</v>
      </c>
      <c r="I14" s="358" t="s">
        <v>1678</v>
      </c>
      <c r="J14" s="356" t="s">
        <v>1679</v>
      </c>
      <c r="K14" s="359">
        <v>3</v>
      </c>
      <c r="L14" s="360">
        <v>0.3</v>
      </c>
      <c r="M14" s="361">
        <f t="shared" si="0"/>
        <v>9.0000000000000011E-3</v>
      </c>
      <c r="N14" s="362" t="s">
        <v>1680</v>
      </c>
      <c r="O14" s="363">
        <v>1</v>
      </c>
      <c r="P14" s="363">
        <v>3</v>
      </c>
      <c r="Q14" s="364" t="str">
        <f t="shared" si="1"/>
        <v>MEDIO</v>
      </c>
      <c r="R14" s="365" t="s">
        <v>1681</v>
      </c>
      <c r="S14" s="365"/>
    </row>
    <row r="15" spans="1:19" s="338" customFormat="1" ht="45" x14ac:dyDescent="0.25">
      <c r="A15" s="356" t="s">
        <v>115</v>
      </c>
      <c r="B15" s="356" t="s">
        <v>23</v>
      </c>
      <c r="C15" s="356" t="s">
        <v>34</v>
      </c>
      <c r="D15" s="356" t="s">
        <v>60</v>
      </c>
      <c r="E15" s="357" t="s">
        <v>1669</v>
      </c>
      <c r="F15" s="356" t="s">
        <v>1682</v>
      </c>
      <c r="G15" s="356" t="s">
        <v>1683</v>
      </c>
      <c r="H15" s="356" t="s">
        <v>1684</v>
      </c>
      <c r="I15" s="358" t="s">
        <v>1685</v>
      </c>
      <c r="J15" s="356" t="s">
        <v>1686</v>
      </c>
      <c r="K15" s="359">
        <v>3</v>
      </c>
      <c r="L15" s="360"/>
      <c r="M15" s="361"/>
      <c r="N15" s="362" t="s">
        <v>1687</v>
      </c>
      <c r="O15" s="363">
        <v>1</v>
      </c>
      <c r="P15" s="363">
        <v>3</v>
      </c>
      <c r="Q15" s="364" t="str">
        <f t="shared" si="1"/>
        <v>MEDIO</v>
      </c>
      <c r="R15" s="365" t="s">
        <v>1688</v>
      </c>
      <c r="S15" s="365"/>
    </row>
    <row r="16" spans="1:19" s="338" customFormat="1" ht="75" x14ac:dyDescent="0.25">
      <c r="A16" s="339" t="s">
        <v>115</v>
      </c>
      <c r="B16" s="339" t="s">
        <v>23</v>
      </c>
      <c r="C16" s="339" t="s">
        <v>34</v>
      </c>
      <c r="D16" s="339" t="s">
        <v>60</v>
      </c>
      <c r="E16" s="345" t="s">
        <v>1669</v>
      </c>
      <c r="F16" s="339" t="s">
        <v>1670</v>
      </c>
      <c r="G16" s="366" t="s">
        <v>1689</v>
      </c>
      <c r="H16" s="339" t="s">
        <v>1690</v>
      </c>
      <c r="I16" s="367">
        <v>43009</v>
      </c>
      <c r="J16" s="339" t="s">
        <v>1691</v>
      </c>
      <c r="K16" s="353">
        <v>3</v>
      </c>
      <c r="L16" s="350"/>
      <c r="M16" s="351">
        <f t="shared" si="0"/>
        <v>0</v>
      </c>
      <c r="N16" s="346" t="s">
        <v>1692</v>
      </c>
      <c r="O16" s="336">
        <v>1</v>
      </c>
      <c r="P16" s="336">
        <v>2</v>
      </c>
      <c r="Q16" s="37" t="str">
        <f t="shared" si="1"/>
        <v>BAJO</v>
      </c>
      <c r="R16" s="332" t="s">
        <v>1693</v>
      </c>
      <c r="S16" s="332"/>
    </row>
    <row r="17" spans="1:19" s="338" customFormat="1" ht="75" x14ac:dyDescent="0.25">
      <c r="A17" s="368" t="s">
        <v>115</v>
      </c>
      <c r="B17" s="368" t="s">
        <v>23</v>
      </c>
      <c r="C17" s="368" t="s">
        <v>35</v>
      </c>
      <c r="D17" s="368" t="s">
        <v>61</v>
      </c>
      <c r="E17" s="369" t="s">
        <v>1669</v>
      </c>
      <c r="F17" s="368" t="s">
        <v>1657</v>
      </c>
      <c r="G17" s="368" t="s">
        <v>1694</v>
      </c>
      <c r="H17" s="368" t="s">
        <v>1695</v>
      </c>
      <c r="I17" s="370" t="s">
        <v>611</v>
      </c>
      <c r="J17" s="368" t="s">
        <v>1696</v>
      </c>
      <c r="K17" s="371">
        <v>3</v>
      </c>
      <c r="L17" s="372">
        <v>0.8</v>
      </c>
      <c r="M17" s="373">
        <f t="shared" si="0"/>
        <v>2.4E-2</v>
      </c>
      <c r="N17" s="374" t="s">
        <v>1697</v>
      </c>
      <c r="O17" s="375">
        <v>1</v>
      </c>
      <c r="P17" s="375">
        <v>3</v>
      </c>
      <c r="Q17" s="376" t="str">
        <f t="shared" si="1"/>
        <v>MEDIO</v>
      </c>
      <c r="R17" s="377" t="s">
        <v>1698</v>
      </c>
      <c r="S17" s="377"/>
    </row>
    <row r="18" spans="1:19" s="338" customFormat="1" ht="105" x14ac:dyDescent="0.25">
      <c r="A18" s="368" t="s">
        <v>115</v>
      </c>
      <c r="B18" s="368" t="s">
        <v>26</v>
      </c>
      <c r="C18" s="368" t="s">
        <v>35</v>
      </c>
      <c r="D18" s="368" t="s">
        <v>74</v>
      </c>
      <c r="E18" s="369" t="s">
        <v>1699</v>
      </c>
      <c r="F18" s="368" t="s">
        <v>1700</v>
      </c>
      <c r="G18" s="368" t="s">
        <v>1701</v>
      </c>
      <c r="H18" s="368" t="s">
        <v>1702</v>
      </c>
      <c r="I18" s="370">
        <v>43070</v>
      </c>
      <c r="J18" s="368" t="s">
        <v>1703</v>
      </c>
      <c r="K18" s="371">
        <v>2</v>
      </c>
      <c r="L18" s="378"/>
      <c r="M18" s="379">
        <f>(K18*(L18/100))</f>
        <v>0</v>
      </c>
      <c r="N18" s="380" t="s">
        <v>1704</v>
      </c>
      <c r="O18" s="371">
        <v>1</v>
      </c>
      <c r="P18" s="371">
        <v>2</v>
      </c>
      <c r="Q18" s="381" t="str">
        <f t="shared" si="1"/>
        <v>BAJO</v>
      </c>
      <c r="R18" s="368" t="s">
        <v>1705</v>
      </c>
      <c r="S18" s="377"/>
    </row>
    <row r="19" spans="1:19" s="354" customFormat="1" ht="45" x14ac:dyDescent="0.25">
      <c r="A19" s="368" t="s">
        <v>115</v>
      </c>
      <c r="B19" s="368" t="s">
        <v>24</v>
      </c>
      <c r="C19" s="368" t="s">
        <v>41</v>
      </c>
      <c r="D19" s="368" t="s">
        <v>97</v>
      </c>
      <c r="E19" s="369" t="s">
        <v>1699</v>
      </c>
      <c r="F19" s="368" t="s">
        <v>1706</v>
      </c>
      <c r="G19" s="368" t="s">
        <v>1707</v>
      </c>
      <c r="H19" s="368" t="s">
        <v>1708</v>
      </c>
      <c r="I19" s="370">
        <v>43009</v>
      </c>
      <c r="J19" s="368" t="s">
        <v>1709</v>
      </c>
      <c r="K19" s="371">
        <v>3</v>
      </c>
      <c r="L19" s="378">
        <v>0.3</v>
      </c>
      <c r="M19" s="379">
        <f t="shared" si="0"/>
        <v>9.0000000000000011E-3</v>
      </c>
      <c r="N19" s="380" t="s">
        <v>1710</v>
      </c>
      <c r="O19" s="371">
        <v>2</v>
      </c>
      <c r="P19" s="371">
        <v>2</v>
      </c>
      <c r="Q19" s="381" t="str">
        <f t="shared" si="1"/>
        <v>MEDIO</v>
      </c>
      <c r="R19" s="368" t="s">
        <v>1711</v>
      </c>
      <c r="S19" s="368"/>
    </row>
    <row r="20" spans="1:19" s="338" customFormat="1" ht="60" x14ac:dyDescent="0.25">
      <c r="A20" s="332" t="s">
        <v>115</v>
      </c>
      <c r="B20" s="332" t="s">
        <v>23</v>
      </c>
      <c r="C20" s="332" t="s">
        <v>35</v>
      </c>
      <c r="D20" s="332" t="s">
        <v>62</v>
      </c>
      <c r="E20" s="333" t="s">
        <v>1669</v>
      </c>
      <c r="F20" s="346" t="s">
        <v>1712</v>
      </c>
      <c r="G20" s="346" t="s">
        <v>1713</v>
      </c>
      <c r="H20" s="346" t="s">
        <v>1714</v>
      </c>
      <c r="I20" s="382">
        <v>42979</v>
      </c>
      <c r="J20" s="346" t="s">
        <v>1715</v>
      </c>
      <c r="K20" s="349">
        <v>3</v>
      </c>
      <c r="L20" s="350"/>
      <c r="M20" s="351">
        <f t="shared" si="0"/>
        <v>0</v>
      </c>
      <c r="N20" s="346" t="s">
        <v>1716</v>
      </c>
      <c r="O20" s="336">
        <v>1</v>
      </c>
      <c r="P20" s="336">
        <v>3</v>
      </c>
      <c r="Q20" s="37" t="str">
        <f t="shared" si="1"/>
        <v>MEDIO</v>
      </c>
      <c r="R20" s="332" t="s">
        <v>1717</v>
      </c>
      <c r="S20" s="332"/>
    </row>
    <row r="21" spans="1:19" s="338" customFormat="1" ht="45" x14ac:dyDescent="0.25">
      <c r="A21" s="377" t="s">
        <v>115</v>
      </c>
      <c r="B21" s="377" t="s">
        <v>24</v>
      </c>
      <c r="C21" s="377" t="s">
        <v>38</v>
      </c>
      <c r="D21" s="377" t="s">
        <v>66</v>
      </c>
      <c r="E21" s="383" t="s">
        <v>1718</v>
      </c>
      <c r="F21" s="384" t="s">
        <v>1719</v>
      </c>
      <c r="G21" s="384" t="s">
        <v>1720</v>
      </c>
      <c r="H21" s="384" t="s">
        <v>1721</v>
      </c>
      <c r="I21" s="385" t="s">
        <v>1722</v>
      </c>
      <c r="J21" s="384" t="s">
        <v>1723</v>
      </c>
      <c r="K21" s="386">
        <v>3</v>
      </c>
      <c r="L21" s="372"/>
      <c r="M21" s="373">
        <f t="shared" si="0"/>
        <v>0</v>
      </c>
      <c r="N21" s="374" t="s">
        <v>1724</v>
      </c>
      <c r="O21" s="375">
        <v>1</v>
      </c>
      <c r="P21" s="375">
        <v>3</v>
      </c>
      <c r="Q21" s="376" t="str">
        <f t="shared" si="1"/>
        <v>MEDIO</v>
      </c>
      <c r="R21" s="377" t="s">
        <v>1725</v>
      </c>
      <c r="S21" s="377"/>
    </row>
    <row r="22" spans="1:19" s="338" customFormat="1" ht="45" x14ac:dyDescent="0.25">
      <c r="A22" s="332" t="s">
        <v>1487</v>
      </c>
      <c r="B22" s="332" t="s">
        <v>28</v>
      </c>
      <c r="C22" s="332" t="s">
        <v>50</v>
      </c>
      <c r="D22" s="332" t="s">
        <v>87</v>
      </c>
      <c r="E22" s="333" t="s">
        <v>1718</v>
      </c>
      <c r="F22" s="346" t="s">
        <v>1726</v>
      </c>
      <c r="G22" s="346" t="s">
        <v>1727</v>
      </c>
      <c r="H22" s="346" t="s">
        <v>1728</v>
      </c>
      <c r="I22" s="347">
        <v>42887</v>
      </c>
      <c r="J22" s="346" t="s">
        <v>1729</v>
      </c>
      <c r="K22" s="349">
        <v>3</v>
      </c>
      <c r="L22" s="350">
        <v>0</v>
      </c>
      <c r="M22" s="351">
        <f t="shared" si="0"/>
        <v>0</v>
      </c>
      <c r="N22" s="352" t="s">
        <v>1730</v>
      </c>
      <c r="O22" s="336">
        <v>1</v>
      </c>
      <c r="P22" s="336">
        <v>2</v>
      </c>
      <c r="Q22" s="37" t="str">
        <f t="shared" si="1"/>
        <v>BAJO</v>
      </c>
      <c r="R22" s="332" t="s">
        <v>1731</v>
      </c>
      <c r="S22" s="332"/>
    </row>
    <row r="23" spans="1:19" s="338" customFormat="1" ht="45" x14ac:dyDescent="0.25">
      <c r="A23" s="332" t="s">
        <v>1487</v>
      </c>
      <c r="B23" s="332" t="s">
        <v>28</v>
      </c>
      <c r="C23" s="332" t="s">
        <v>50</v>
      </c>
      <c r="D23" s="332" t="s">
        <v>87</v>
      </c>
      <c r="E23" s="333" t="s">
        <v>1718</v>
      </c>
      <c r="F23" s="346" t="s">
        <v>1732</v>
      </c>
      <c r="G23" s="346" t="s">
        <v>1727</v>
      </c>
      <c r="H23" s="346" t="s">
        <v>1733</v>
      </c>
      <c r="I23" s="352" t="s">
        <v>1734</v>
      </c>
      <c r="J23" s="346" t="s">
        <v>1735</v>
      </c>
      <c r="K23" s="349">
        <v>3</v>
      </c>
      <c r="L23" s="387">
        <v>0.7</v>
      </c>
      <c r="M23" s="351">
        <f t="shared" si="0"/>
        <v>2.0999999999999998E-2</v>
      </c>
      <c r="N23" s="352" t="s">
        <v>1736</v>
      </c>
      <c r="O23" s="336">
        <v>1</v>
      </c>
      <c r="P23" s="336">
        <v>2</v>
      </c>
      <c r="Q23" s="37" t="str">
        <f t="shared" si="1"/>
        <v>BAJO</v>
      </c>
      <c r="R23" s="332" t="s">
        <v>1737</v>
      </c>
      <c r="S23" s="332"/>
    </row>
    <row r="24" spans="1:19" s="395" customFormat="1" ht="60" x14ac:dyDescent="0.25">
      <c r="A24" s="335" t="s">
        <v>115</v>
      </c>
      <c r="B24" s="335" t="s">
        <v>25</v>
      </c>
      <c r="C24" s="335" t="s">
        <v>42</v>
      </c>
      <c r="D24" s="335" t="s">
        <v>66</v>
      </c>
      <c r="E24" s="388" t="s">
        <v>1738</v>
      </c>
      <c r="F24" s="335" t="s">
        <v>1739</v>
      </c>
      <c r="G24" s="335" t="s">
        <v>1740</v>
      </c>
      <c r="H24" s="335" t="s">
        <v>1741</v>
      </c>
      <c r="I24" s="389">
        <v>43070</v>
      </c>
      <c r="J24" s="335" t="s">
        <v>1742</v>
      </c>
      <c r="K24" s="390">
        <v>3</v>
      </c>
      <c r="L24" s="391">
        <v>0.3</v>
      </c>
      <c r="M24" s="392">
        <f t="shared" si="0"/>
        <v>9.0000000000000011E-3</v>
      </c>
      <c r="N24" s="393" t="s">
        <v>1743</v>
      </c>
      <c r="O24" s="390">
        <v>1</v>
      </c>
      <c r="P24" s="390">
        <v>1</v>
      </c>
      <c r="Q24" s="394" t="str">
        <f t="shared" si="1"/>
        <v>BAJO</v>
      </c>
      <c r="R24" s="335" t="s">
        <v>1744</v>
      </c>
      <c r="S24" s="335" t="s">
        <v>1745</v>
      </c>
    </row>
    <row r="25" spans="1:19" s="338" customFormat="1" ht="69.75" customHeight="1" x14ac:dyDescent="0.25">
      <c r="A25" s="332" t="s">
        <v>115</v>
      </c>
      <c r="B25" s="332" t="s">
        <v>25</v>
      </c>
      <c r="C25" s="332" t="s">
        <v>48</v>
      </c>
      <c r="D25" s="332" t="s">
        <v>73</v>
      </c>
      <c r="E25" s="333" t="s">
        <v>1699</v>
      </c>
      <c r="F25" s="346" t="s">
        <v>1746</v>
      </c>
      <c r="G25" s="346" t="s">
        <v>1747</v>
      </c>
      <c r="H25" s="346" t="s">
        <v>1748</v>
      </c>
      <c r="I25" s="347">
        <v>42979</v>
      </c>
      <c r="J25" s="346" t="s">
        <v>1747</v>
      </c>
      <c r="K25" s="349">
        <v>3</v>
      </c>
      <c r="L25" s="350"/>
      <c r="M25" s="351">
        <f t="shared" si="0"/>
        <v>0</v>
      </c>
      <c r="N25" s="352" t="s">
        <v>1749</v>
      </c>
      <c r="O25" s="336">
        <v>1</v>
      </c>
      <c r="P25" s="336">
        <v>3</v>
      </c>
      <c r="Q25" s="37" t="str">
        <f t="shared" si="1"/>
        <v>MEDIO</v>
      </c>
      <c r="R25" s="332" t="s">
        <v>1750</v>
      </c>
      <c r="S25" s="332"/>
    </row>
    <row r="26" spans="1:19" s="354" customFormat="1" ht="69.75" customHeight="1" x14ac:dyDescent="0.25">
      <c r="A26" s="339" t="s">
        <v>115</v>
      </c>
      <c r="B26" s="339" t="s">
        <v>25</v>
      </c>
      <c r="C26" s="339" t="s">
        <v>42</v>
      </c>
      <c r="D26" s="339" t="s">
        <v>74</v>
      </c>
      <c r="E26" s="345" t="s">
        <v>1751</v>
      </c>
      <c r="F26" s="339" t="s">
        <v>1752</v>
      </c>
      <c r="G26" s="339" t="s">
        <v>1753</v>
      </c>
      <c r="H26" s="339" t="s">
        <v>1754</v>
      </c>
      <c r="I26" s="396" t="s">
        <v>1734</v>
      </c>
      <c r="J26" s="339" t="s">
        <v>1755</v>
      </c>
      <c r="K26" s="353">
        <v>3</v>
      </c>
      <c r="L26" s="397">
        <v>0.4</v>
      </c>
      <c r="M26" s="398">
        <f>(K26*(L26/100))</f>
        <v>1.2E-2</v>
      </c>
      <c r="N26" s="396" t="s">
        <v>1756</v>
      </c>
      <c r="O26" s="353">
        <v>1</v>
      </c>
      <c r="P26" s="353">
        <v>2</v>
      </c>
      <c r="Q26" s="127" t="str">
        <f t="shared" si="1"/>
        <v>BAJO</v>
      </c>
      <c r="R26" s="339" t="s">
        <v>1757</v>
      </c>
      <c r="S26" s="339" t="s">
        <v>1758</v>
      </c>
    </row>
    <row r="27" spans="1:19" s="338" customFormat="1" ht="60" x14ac:dyDescent="0.25">
      <c r="A27" s="332" t="s">
        <v>115</v>
      </c>
      <c r="B27" s="332" t="s">
        <v>25</v>
      </c>
      <c r="C27" s="332" t="s">
        <v>42</v>
      </c>
      <c r="D27" s="332" t="s">
        <v>74</v>
      </c>
      <c r="E27" s="345" t="s">
        <v>1751</v>
      </c>
      <c r="F27" s="339" t="s">
        <v>1759</v>
      </c>
      <c r="G27" s="339" t="s">
        <v>1753</v>
      </c>
      <c r="H27" s="339" t="s">
        <v>1760</v>
      </c>
      <c r="I27" s="355">
        <v>42979</v>
      </c>
      <c r="J27" s="339" t="s">
        <v>1761</v>
      </c>
      <c r="K27" s="349">
        <v>2</v>
      </c>
      <c r="L27" s="350">
        <v>0</v>
      </c>
      <c r="M27" s="351">
        <f t="shared" si="0"/>
        <v>0</v>
      </c>
      <c r="N27" s="352" t="s">
        <v>1756</v>
      </c>
      <c r="O27" s="336">
        <v>1</v>
      </c>
      <c r="P27" s="336">
        <v>3</v>
      </c>
      <c r="Q27" s="37" t="str">
        <f t="shared" si="1"/>
        <v>MEDIO</v>
      </c>
      <c r="R27" s="332" t="s">
        <v>1762</v>
      </c>
      <c r="S27" s="332"/>
    </row>
    <row r="28" spans="1:19" s="338" customFormat="1" ht="60" x14ac:dyDescent="0.25">
      <c r="A28" s="332" t="s">
        <v>115</v>
      </c>
      <c r="B28" s="332" t="s">
        <v>25</v>
      </c>
      <c r="C28" s="332" t="s">
        <v>42</v>
      </c>
      <c r="D28" s="332" t="s">
        <v>74</v>
      </c>
      <c r="E28" s="333" t="s">
        <v>1751</v>
      </c>
      <c r="F28" s="346" t="s">
        <v>1763</v>
      </c>
      <c r="G28" s="346" t="s">
        <v>1764</v>
      </c>
      <c r="H28" s="346" t="s">
        <v>1765</v>
      </c>
      <c r="I28" s="347" t="s">
        <v>468</v>
      </c>
      <c r="J28" s="382">
        <v>43009</v>
      </c>
      <c r="K28" s="349">
        <v>3</v>
      </c>
      <c r="L28" s="350">
        <v>0.7</v>
      </c>
      <c r="M28" s="351">
        <f t="shared" si="0"/>
        <v>2.0999999999999998E-2</v>
      </c>
      <c r="N28" s="352" t="s">
        <v>1766</v>
      </c>
      <c r="O28" s="336">
        <v>2</v>
      </c>
      <c r="P28" s="336">
        <v>3</v>
      </c>
      <c r="Q28" s="37" t="str">
        <f>IF($O28*$P28&lt;=0,"",(IF($O28*$P28=9,"ALTO",IF($O28*$P28=6,"ALTO",IF($O28*$P28=4,"MEDIO",IF($O28*$P28=3,"MEDIO",IF($O28*$P28=2,"BAJO",IF($O28*$P28=1,"BAJO",0))))))))</f>
        <v>ALTO</v>
      </c>
      <c r="R28" s="332" t="s">
        <v>1767</v>
      </c>
      <c r="S28" s="332"/>
    </row>
    <row r="29" spans="1:19" s="338" customFormat="1" ht="60" x14ac:dyDescent="0.25">
      <c r="A29" s="339" t="s">
        <v>115</v>
      </c>
      <c r="B29" s="339" t="s">
        <v>25</v>
      </c>
      <c r="C29" s="339" t="s">
        <v>43</v>
      </c>
      <c r="D29" s="339" t="s">
        <v>76</v>
      </c>
      <c r="E29" s="345" t="s">
        <v>1699</v>
      </c>
      <c r="F29" s="339" t="s">
        <v>1768</v>
      </c>
      <c r="G29" s="339" t="s">
        <v>1769</v>
      </c>
      <c r="H29" s="339" t="s">
        <v>1770</v>
      </c>
      <c r="I29" s="396" t="s">
        <v>1734</v>
      </c>
      <c r="J29" s="339" t="s">
        <v>1771</v>
      </c>
      <c r="K29" s="349">
        <v>3</v>
      </c>
      <c r="L29" s="350">
        <v>0</v>
      </c>
      <c r="M29" s="351">
        <f t="shared" si="0"/>
        <v>0</v>
      </c>
      <c r="N29" s="352" t="s">
        <v>1772</v>
      </c>
      <c r="O29" s="336">
        <v>1</v>
      </c>
      <c r="P29" s="336">
        <v>3</v>
      </c>
      <c r="Q29" s="37" t="str">
        <f t="shared" si="1"/>
        <v>MEDIO</v>
      </c>
      <c r="R29" s="332" t="s">
        <v>1773</v>
      </c>
      <c r="S29" s="332"/>
    </row>
    <row r="30" spans="1:19" s="338" customFormat="1" ht="105" x14ac:dyDescent="0.25">
      <c r="A30" s="339" t="s">
        <v>91</v>
      </c>
      <c r="B30" s="339" t="s">
        <v>26</v>
      </c>
      <c r="C30" s="339" t="s">
        <v>45</v>
      </c>
      <c r="D30" s="339" t="s">
        <v>80</v>
      </c>
      <c r="E30" s="345" t="s">
        <v>1774</v>
      </c>
      <c r="F30" s="339" t="s">
        <v>1775</v>
      </c>
      <c r="G30" s="339" t="s">
        <v>1776</v>
      </c>
      <c r="H30" s="339" t="s">
        <v>1777</v>
      </c>
      <c r="I30" s="367">
        <v>42856</v>
      </c>
      <c r="J30" s="339" t="s">
        <v>1778</v>
      </c>
      <c r="K30" s="349">
        <v>3</v>
      </c>
      <c r="L30" s="397">
        <v>0.5</v>
      </c>
      <c r="M30" s="351">
        <f t="shared" si="0"/>
        <v>1.4999999999999999E-2</v>
      </c>
      <c r="N30" s="346" t="s">
        <v>1779</v>
      </c>
      <c r="O30" s="336">
        <v>1</v>
      </c>
      <c r="P30" s="336">
        <v>2</v>
      </c>
      <c r="Q30" s="37" t="str">
        <f t="shared" si="1"/>
        <v>BAJO</v>
      </c>
      <c r="R30" s="332" t="s">
        <v>1780</v>
      </c>
      <c r="S30" s="332"/>
    </row>
    <row r="31" spans="1:19" s="338" customFormat="1" ht="60" x14ac:dyDescent="0.25">
      <c r="A31" s="377" t="s">
        <v>1487</v>
      </c>
      <c r="B31" s="377" t="s">
        <v>27</v>
      </c>
      <c r="C31" s="377" t="s">
        <v>47</v>
      </c>
      <c r="D31" s="377" t="s">
        <v>83</v>
      </c>
      <c r="E31" s="383" t="s">
        <v>1669</v>
      </c>
      <c r="F31" s="384" t="s">
        <v>1781</v>
      </c>
      <c r="G31" s="384" t="s">
        <v>1782</v>
      </c>
      <c r="H31" s="384" t="s">
        <v>1783</v>
      </c>
      <c r="I31" s="385" t="s">
        <v>1685</v>
      </c>
      <c r="J31" s="384" t="s">
        <v>1784</v>
      </c>
      <c r="K31" s="386">
        <v>3</v>
      </c>
      <c r="L31" s="372"/>
      <c r="M31" s="373">
        <f t="shared" si="0"/>
        <v>0</v>
      </c>
      <c r="N31" s="374" t="s">
        <v>1785</v>
      </c>
      <c r="O31" s="375">
        <v>1</v>
      </c>
      <c r="P31" s="375">
        <v>2</v>
      </c>
      <c r="Q31" s="376" t="str">
        <f t="shared" si="1"/>
        <v>BAJO</v>
      </c>
      <c r="R31" s="377" t="s">
        <v>1786</v>
      </c>
      <c r="S31" s="377"/>
    </row>
    <row r="32" spans="1:19" s="338" customFormat="1" ht="60" x14ac:dyDescent="0.25">
      <c r="A32" s="332" t="s">
        <v>1487</v>
      </c>
      <c r="B32" s="332" t="s">
        <v>28</v>
      </c>
      <c r="C32" s="332" t="s">
        <v>52</v>
      </c>
      <c r="D32" s="332" t="s">
        <v>103</v>
      </c>
      <c r="E32" s="333" t="s">
        <v>1669</v>
      </c>
      <c r="F32" s="346" t="s">
        <v>1787</v>
      </c>
      <c r="G32" s="346" t="s">
        <v>1676</v>
      </c>
      <c r="H32" s="346" t="s">
        <v>1788</v>
      </c>
      <c r="I32" s="355">
        <v>42826</v>
      </c>
      <c r="J32" s="346" t="s">
        <v>1789</v>
      </c>
      <c r="K32" s="349">
        <v>3</v>
      </c>
      <c r="L32" s="350">
        <v>1</v>
      </c>
      <c r="M32" s="351">
        <f>(K32*(L32/100))</f>
        <v>0.03</v>
      </c>
      <c r="N32" s="352" t="s">
        <v>1790</v>
      </c>
      <c r="O32" s="336">
        <v>1</v>
      </c>
      <c r="P32" s="336">
        <v>1</v>
      </c>
      <c r="Q32" s="37" t="str">
        <f t="shared" si="1"/>
        <v>BAJO</v>
      </c>
      <c r="R32" s="332" t="s">
        <v>1791</v>
      </c>
      <c r="S32" s="332"/>
    </row>
    <row r="33" spans="1:19" s="338" customFormat="1" ht="45" x14ac:dyDescent="0.25">
      <c r="A33" s="332" t="s">
        <v>1487</v>
      </c>
      <c r="B33" s="332" t="s">
        <v>27</v>
      </c>
      <c r="C33" s="332" t="s">
        <v>49</v>
      </c>
      <c r="D33" s="332" t="s">
        <v>86</v>
      </c>
      <c r="E33" s="333" t="s">
        <v>1792</v>
      </c>
      <c r="F33" s="346" t="s">
        <v>1793</v>
      </c>
      <c r="G33" s="346" t="s">
        <v>1794</v>
      </c>
      <c r="H33" s="346" t="s">
        <v>1795</v>
      </c>
      <c r="I33" s="347">
        <v>42948</v>
      </c>
      <c r="J33" s="346" t="s">
        <v>1796</v>
      </c>
      <c r="K33" s="349">
        <v>3</v>
      </c>
      <c r="L33" s="350">
        <v>0.55000000000000004</v>
      </c>
      <c r="M33" s="351">
        <f>(K33*(L33/100))</f>
        <v>1.6500000000000001E-2</v>
      </c>
      <c r="N33" s="352" t="s">
        <v>1797</v>
      </c>
      <c r="O33" s="336">
        <v>1</v>
      </c>
      <c r="P33" s="336">
        <v>1</v>
      </c>
      <c r="Q33" s="37" t="str">
        <f t="shared" si="1"/>
        <v>BAJO</v>
      </c>
      <c r="R33" s="332" t="s">
        <v>1798</v>
      </c>
      <c r="S33" s="332"/>
    </row>
    <row r="34" spans="1:19" s="338" customFormat="1" ht="60" x14ac:dyDescent="0.25">
      <c r="A34" s="332" t="s">
        <v>1487</v>
      </c>
      <c r="B34" s="332" t="s">
        <v>28</v>
      </c>
      <c r="C34" s="332" t="s">
        <v>50</v>
      </c>
      <c r="D34" s="332" t="s">
        <v>87</v>
      </c>
      <c r="E34" s="333" t="s">
        <v>1669</v>
      </c>
      <c r="F34" s="346" t="s">
        <v>1799</v>
      </c>
      <c r="G34" s="346" t="s">
        <v>1800</v>
      </c>
      <c r="H34" s="346" t="s">
        <v>1801</v>
      </c>
      <c r="I34" s="396" t="s">
        <v>1734</v>
      </c>
      <c r="J34" s="346" t="s">
        <v>1802</v>
      </c>
      <c r="K34" s="349">
        <v>4</v>
      </c>
      <c r="L34" s="397">
        <v>0.6</v>
      </c>
      <c r="M34" s="351">
        <f t="shared" si="0"/>
        <v>2.4E-2</v>
      </c>
      <c r="N34" s="352" t="s">
        <v>1803</v>
      </c>
      <c r="O34" s="336">
        <v>1</v>
      </c>
      <c r="P34" s="336">
        <v>3</v>
      </c>
      <c r="Q34" s="37" t="str">
        <f t="shared" si="1"/>
        <v>MEDIO</v>
      </c>
      <c r="R34" s="332" t="s">
        <v>1804</v>
      </c>
      <c r="S34" s="332"/>
    </row>
    <row r="35" spans="1:19" s="338" customFormat="1" ht="60" x14ac:dyDescent="0.25">
      <c r="A35" s="332" t="s">
        <v>1487</v>
      </c>
      <c r="B35" s="332" t="s">
        <v>28</v>
      </c>
      <c r="C35" s="332" t="s">
        <v>51</v>
      </c>
      <c r="D35" s="332" t="s">
        <v>88</v>
      </c>
      <c r="E35" s="333" t="s">
        <v>1669</v>
      </c>
      <c r="F35" s="346" t="s">
        <v>1805</v>
      </c>
      <c r="G35" s="346" t="s">
        <v>1806</v>
      </c>
      <c r="H35" s="346" t="s">
        <v>1807</v>
      </c>
      <c r="I35" s="396" t="s">
        <v>1808</v>
      </c>
      <c r="J35" s="346" t="s">
        <v>1809</v>
      </c>
      <c r="K35" s="349">
        <v>3</v>
      </c>
      <c r="L35" s="350">
        <v>0</v>
      </c>
      <c r="M35" s="351">
        <f t="shared" si="0"/>
        <v>0</v>
      </c>
      <c r="N35" s="352" t="s">
        <v>1810</v>
      </c>
      <c r="O35" s="336">
        <v>1</v>
      </c>
      <c r="P35" s="336">
        <v>3</v>
      </c>
      <c r="Q35" s="37" t="str">
        <f t="shared" si="1"/>
        <v>MEDIO</v>
      </c>
      <c r="R35" s="332" t="s">
        <v>1811</v>
      </c>
      <c r="S35" s="332"/>
    </row>
    <row r="36" spans="1:19" s="338" customFormat="1" ht="45" x14ac:dyDescent="0.25">
      <c r="A36" s="332" t="s">
        <v>1487</v>
      </c>
      <c r="B36" s="332" t="s">
        <v>28</v>
      </c>
      <c r="C36" s="332" t="s">
        <v>52</v>
      </c>
      <c r="D36" s="332" t="s">
        <v>103</v>
      </c>
      <c r="E36" s="333" t="s">
        <v>1699</v>
      </c>
      <c r="F36" s="346" t="s">
        <v>1812</v>
      </c>
      <c r="G36" s="346" t="s">
        <v>1813</v>
      </c>
      <c r="H36" s="346" t="s">
        <v>1814</v>
      </c>
      <c r="I36" s="355">
        <v>42736</v>
      </c>
      <c r="J36" s="346" t="s">
        <v>1815</v>
      </c>
      <c r="K36" s="349">
        <v>4</v>
      </c>
      <c r="L36" s="397">
        <v>1</v>
      </c>
      <c r="M36" s="351">
        <f t="shared" si="0"/>
        <v>0.04</v>
      </c>
      <c r="N36" s="352" t="s">
        <v>1816</v>
      </c>
      <c r="O36" s="336">
        <v>1</v>
      </c>
      <c r="P36" s="336">
        <v>3</v>
      </c>
      <c r="Q36" s="37" t="str">
        <f t="shared" si="1"/>
        <v>MEDIO</v>
      </c>
      <c r="R36" s="332" t="s">
        <v>1811</v>
      </c>
      <c r="S36" s="332"/>
    </row>
    <row r="37" spans="1:19" s="338" customFormat="1" ht="75" x14ac:dyDescent="0.25">
      <c r="A37" s="332" t="s">
        <v>342</v>
      </c>
      <c r="B37" s="332" t="s">
        <v>29</v>
      </c>
      <c r="C37" s="332" t="s">
        <v>53</v>
      </c>
      <c r="D37" s="332" t="s">
        <v>89</v>
      </c>
      <c r="E37" s="333" t="s">
        <v>1699</v>
      </c>
      <c r="F37" s="346" t="s">
        <v>1817</v>
      </c>
      <c r="G37" s="346" t="s">
        <v>1818</v>
      </c>
      <c r="H37" s="346" t="s">
        <v>1819</v>
      </c>
      <c r="I37" s="396" t="s">
        <v>1820</v>
      </c>
      <c r="J37" s="346" t="s">
        <v>1821</v>
      </c>
      <c r="K37" s="349">
        <v>4</v>
      </c>
      <c r="L37" s="350">
        <v>0.4</v>
      </c>
      <c r="M37" s="351">
        <f t="shared" si="0"/>
        <v>1.6E-2</v>
      </c>
      <c r="N37" s="352" t="s">
        <v>1822</v>
      </c>
      <c r="O37" s="336">
        <v>1</v>
      </c>
      <c r="P37" s="336">
        <v>2</v>
      </c>
      <c r="Q37" s="37" t="str">
        <f t="shared" si="1"/>
        <v>BAJO</v>
      </c>
      <c r="R37" s="332" t="s">
        <v>1823</v>
      </c>
      <c r="S37" s="332"/>
    </row>
    <row r="38" spans="1:19" s="405" customFormat="1" ht="75" x14ac:dyDescent="0.25">
      <c r="A38" s="399" t="s">
        <v>342</v>
      </c>
      <c r="B38" s="399" t="s">
        <v>29</v>
      </c>
      <c r="C38" s="399" t="s">
        <v>53</v>
      </c>
      <c r="D38" s="399" t="s">
        <v>89</v>
      </c>
      <c r="E38" s="400" t="s">
        <v>1699</v>
      </c>
      <c r="F38" s="399" t="s">
        <v>1824</v>
      </c>
      <c r="G38" s="399" t="s">
        <v>1825</v>
      </c>
      <c r="H38" s="399" t="s">
        <v>1826</v>
      </c>
      <c r="I38" s="401" t="s">
        <v>407</v>
      </c>
      <c r="J38" s="399" t="s">
        <v>1827</v>
      </c>
      <c r="K38" s="402">
        <v>3</v>
      </c>
      <c r="L38" s="403">
        <v>1</v>
      </c>
      <c r="M38" s="351">
        <f t="shared" si="0"/>
        <v>0.03</v>
      </c>
      <c r="N38" s="401" t="s">
        <v>1828</v>
      </c>
      <c r="O38" s="402">
        <v>1</v>
      </c>
      <c r="P38" s="402">
        <v>2</v>
      </c>
      <c r="Q38" s="404" t="str">
        <f t="shared" si="1"/>
        <v>BAJO</v>
      </c>
      <c r="R38" s="399" t="s">
        <v>1829</v>
      </c>
      <c r="S38" s="399"/>
    </row>
    <row r="39" spans="1:19" s="338" customFormat="1" ht="75" x14ac:dyDescent="0.25">
      <c r="A39" s="332" t="s">
        <v>342</v>
      </c>
      <c r="B39" s="332" t="s">
        <v>29</v>
      </c>
      <c r="C39" s="332" t="s">
        <v>53</v>
      </c>
      <c r="D39" s="332" t="s">
        <v>89</v>
      </c>
      <c r="E39" s="333" t="s">
        <v>1699</v>
      </c>
      <c r="F39" s="346" t="s">
        <v>1817</v>
      </c>
      <c r="G39" s="346" t="s">
        <v>1830</v>
      </c>
      <c r="H39" s="346" t="s">
        <v>1831</v>
      </c>
      <c r="I39" s="347">
        <v>42979</v>
      </c>
      <c r="J39" s="346" t="s">
        <v>1832</v>
      </c>
      <c r="K39" s="349">
        <v>3</v>
      </c>
      <c r="L39" s="350"/>
      <c r="M39" s="351">
        <f t="shared" si="0"/>
        <v>0</v>
      </c>
      <c r="N39" s="352" t="s">
        <v>1833</v>
      </c>
      <c r="O39" s="336">
        <v>1</v>
      </c>
      <c r="P39" s="336">
        <v>2</v>
      </c>
      <c r="Q39" s="37" t="str">
        <f t="shared" si="1"/>
        <v>BAJO</v>
      </c>
      <c r="R39" s="332" t="s">
        <v>1834</v>
      </c>
      <c r="S39" s="332"/>
    </row>
    <row r="40" spans="1:19" s="338" customFormat="1" ht="75" x14ac:dyDescent="0.25">
      <c r="A40" s="332" t="s">
        <v>115</v>
      </c>
      <c r="B40" s="332" t="s">
        <v>24</v>
      </c>
      <c r="C40" s="332" t="s">
        <v>36</v>
      </c>
      <c r="D40" s="332" t="s">
        <v>63</v>
      </c>
      <c r="E40" s="333" t="s">
        <v>1699</v>
      </c>
      <c r="F40" s="346" t="s">
        <v>1835</v>
      </c>
      <c r="G40" s="346" t="s">
        <v>1836</v>
      </c>
      <c r="H40" s="346" t="s">
        <v>1837</v>
      </c>
      <c r="I40" s="347" t="s">
        <v>1838</v>
      </c>
      <c r="J40" s="346" t="s">
        <v>1839</v>
      </c>
      <c r="K40" s="349">
        <v>4</v>
      </c>
      <c r="L40" s="397">
        <v>0.3</v>
      </c>
      <c r="M40" s="351">
        <f t="shared" si="0"/>
        <v>1.2E-2</v>
      </c>
      <c r="N40" s="352" t="s">
        <v>1840</v>
      </c>
      <c r="O40" s="336">
        <v>1</v>
      </c>
      <c r="P40" s="336">
        <v>1</v>
      </c>
      <c r="Q40" s="37" t="str">
        <f t="shared" si="1"/>
        <v>BAJO</v>
      </c>
      <c r="R40" s="332" t="s">
        <v>1841</v>
      </c>
      <c r="S40" s="332"/>
    </row>
    <row r="41" spans="1:19" s="338" customFormat="1" ht="75" x14ac:dyDescent="0.25">
      <c r="A41" s="332" t="s">
        <v>342</v>
      </c>
      <c r="B41" s="332" t="s">
        <v>30</v>
      </c>
      <c r="C41" s="332" t="s">
        <v>54</v>
      </c>
      <c r="D41" s="332" t="s">
        <v>90</v>
      </c>
      <c r="E41" s="333" t="s">
        <v>1699</v>
      </c>
      <c r="F41" s="346" t="s">
        <v>1842</v>
      </c>
      <c r="G41" s="346" t="s">
        <v>1843</v>
      </c>
      <c r="H41" s="346" t="s">
        <v>1844</v>
      </c>
      <c r="I41" s="396" t="s">
        <v>1722</v>
      </c>
      <c r="J41" s="346" t="s">
        <v>1845</v>
      </c>
      <c r="K41" s="349">
        <v>4</v>
      </c>
      <c r="L41" s="350"/>
      <c r="M41" s="351">
        <f t="shared" si="0"/>
        <v>0</v>
      </c>
      <c r="N41" s="352" t="s">
        <v>1846</v>
      </c>
      <c r="O41" s="336">
        <v>1</v>
      </c>
      <c r="P41" s="336">
        <v>3</v>
      </c>
      <c r="Q41" s="37" t="str">
        <f t="shared" si="1"/>
        <v>MEDIO</v>
      </c>
      <c r="R41" s="332" t="s">
        <v>1847</v>
      </c>
      <c r="S41" s="332"/>
    </row>
    <row r="42" spans="1:19" s="117" customFormat="1" ht="39" customHeight="1" x14ac:dyDescent="0.25">
      <c r="A42" s="112"/>
      <c r="B42" s="112"/>
      <c r="C42" s="112"/>
      <c r="D42" s="112"/>
      <c r="E42" s="112"/>
      <c r="F42" s="112"/>
      <c r="G42" s="112"/>
      <c r="H42" s="112"/>
      <c r="I42" s="112"/>
      <c r="J42" s="112"/>
      <c r="K42" s="113">
        <f>SUM(K11:K41)</f>
        <v>99</v>
      </c>
      <c r="L42" s="114"/>
      <c r="M42" s="115">
        <f>SUM(M11:M23)</f>
        <v>0.1502</v>
      </c>
      <c r="N42" s="112"/>
      <c r="O42" s="116"/>
      <c r="P42" s="116"/>
      <c r="Q42" s="116"/>
      <c r="R42" s="112"/>
      <c r="S42" s="112"/>
    </row>
    <row r="44" spans="1:19" x14ac:dyDescent="0.25">
      <c r="A44" s="406" t="s">
        <v>1848</v>
      </c>
      <c r="F44" s="406"/>
      <c r="G44" s="406"/>
      <c r="H44" s="406"/>
      <c r="I44" s="407"/>
    </row>
    <row r="45" spans="1:19" x14ac:dyDescent="0.25">
      <c r="F45" s="406"/>
      <c r="H45" s="406"/>
      <c r="I45" s="407"/>
    </row>
    <row r="46" spans="1:19" x14ac:dyDescent="0.25">
      <c r="E46" s="408"/>
      <c r="F46" s="409"/>
      <c r="H46" s="406"/>
      <c r="I46" s="407"/>
    </row>
    <row r="47" spans="1:19" x14ac:dyDescent="0.25">
      <c r="F47" s="326"/>
      <c r="G47" s="326"/>
      <c r="H47" s="410"/>
      <c r="I47" s="411"/>
      <c r="J47" s="410"/>
      <c r="K47" s="327"/>
      <c r="L47" s="327"/>
    </row>
    <row r="48" spans="1:19" x14ac:dyDescent="0.25">
      <c r="F48" s="326"/>
      <c r="G48" s="326"/>
      <c r="H48" s="410"/>
      <c r="I48" s="411"/>
      <c r="J48" s="326"/>
      <c r="K48" s="327"/>
      <c r="L48" s="327"/>
    </row>
    <row r="49" spans="6:12" x14ac:dyDescent="0.25">
      <c r="F49" s="326"/>
      <c r="G49" s="326"/>
      <c r="H49" s="410"/>
      <c r="I49" s="411"/>
      <c r="J49" s="326"/>
      <c r="K49" s="327"/>
      <c r="L49" s="327"/>
    </row>
    <row r="50" spans="6:12" x14ac:dyDescent="0.25">
      <c r="F50" s="326"/>
      <c r="G50" s="326"/>
      <c r="H50" s="410"/>
      <c r="I50" s="411"/>
      <c r="J50" s="326"/>
      <c r="K50" s="327"/>
      <c r="L50" s="327"/>
    </row>
    <row r="51" spans="6:12" x14ac:dyDescent="0.25">
      <c r="F51" s="326"/>
      <c r="G51" s="326"/>
      <c r="H51" s="410"/>
      <c r="I51" s="411"/>
      <c r="J51" s="326"/>
      <c r="K51" s="327"/>
      <c r="L51" s="327"/>
    </row>
    <row r="52" spans="6:12" x14ac:dyDescent="0.25">
      <c r="F52" s="326"/>
      <c r="G52" s="326"/>
      <c r="H52" s="410"/>
      <c r="I52" s="411"/>
      <c r="J52" s="326"/>
      <c r="K52" s="327"/>
      <c r="L52" s="327"/>
    </row>
    <row r="53" spans="6:12" x14ac:dyDescent="0.25">
      <c r="F53" s="326"/>
      <c r="G53" s="326"/>
      <c r="H53" s="410"/>
      <c r="I53" s="411"/>
      <c r="J53" s="326"/>
      <c r="K53" s="327"/>
      <c r="L53" s="327"/>
    </row>
    <row r="54" spans="6:12" x14ac:dyDescent="0.25">
      <c r="F54" s="326"/>
      <c r="G54" s="326"/>
      <c r="H54" s="410"/>
      <c r="I54" s="411"/>
      <c r="J54" s="410"/>
      <c r="K54" s="327"/>
      <c r="L54" s="327"/>
    </row>
    <row r="55" spans="6:12" x14ac:dyDescent="0.25">
      <c r="F55" s="326"/>
      <c r="G55" s="326"/>
      <c r="H55" s="410"/>
      <c r="I55" s="411"/>
      <c r="J55" s="326"/>
      <c r="K55" s="327"/>
      <c r="L55" s="327"/>
    </row>
    <row r="56" spans="6:12" x14ac:dyDescent="0.25">
      <c r="F56" s="326"/>
    </row>
  </sheetData>
  <sheetProtection formatColumns="0" formatRows="0" insertRows="0" deleteRows="0" sort="0" autoFilter="0"/>
  <autoFilter ref="A10:S42"/>
  <mergeCells count="6">
    <mergeCell ref="C2:S2"/>
    <mergeCell ref="A4:S4"/>
    <mergeCell ref="A7:Q7"/>
    <mergeCell ref="A8:D8"/>
    <mergeCell ref="F8:M8"/>
    <mergeCell ref="N8:S8"/>
  </mergeCells>
  <conditionalFormatting sqref="Q34:Q41 Q19:Q25 Q27:Q31 Q11:Q17">
    <cfRule type="cellIs" dxfId="127" priority="52" operator="equal">
      <formula>"ALTO"</formula>
    </cfRule>
    <cfRule type="cellIs" dxfId="126" priority="53" operator="equal">
      <formula>"MEDIO"</formula>
    </cfRule>
    <cfRule type="cellIs" dxfId="125" priority="54" operator="equal">
      <formula>"BAJO"</formula>
    </cfRule>
  </conditionalFormatting>
  <conditionalFormatting sqref="O34:P41 O19:P25 O27:P31 O11:P17">
    <cfRule type="cellIs" dxfId="124" priority="49" operator="equal">
      <formula>3</formula>
    </cfRule>
    <cfRule type="cellIs" dxfId="123" priority="50" operator="equal">
      <formula>2</formula>
    </cfRule>
    <cfRule type="cellIs" dxfId="122" priority="51" operator="equal">
      <formula>1</formula>
    </cfRule>
  </conditionalFormatting>
  <conditionalFormatting sqref="L34:L41 L19:L25 L27:L31 L11:L17">
    <cfRule type="cellIs" dxfId="121" priority="45" operator="between">
      <formula>0.75</formula>
      <formula>1</formula>
    </cfRule>
    <cfRule type="cellIs" dxfId="120" priority="46" operator="between">
      <formula>0.5</formula>
      <formula>0.7499</formula>
    </cfRule>
    <cfRule type="cellIs" dxfId="119" priority="47" operator="between">
      <formula>0.25</formula>
      <formula>0.4999</formula>
    </cfRule>
    <cfRule type="cellIs" dxfId="118" priority="48" operator="between">
      <formula>0.01</formula>
      <formula>0.2499</formula>
    </cfRule>
  </conditionalFormatting>
  <conditionalFormatting sqref="M42">
    <cfRule type="cellIs" dxfId="117" priority="41" operator="between">
      <formula>0.75</formula>
      <formula>1</formula>
    </cfRule>
    <cfRule type="cellIs" dxfId="116" priority="42" operator="between">
      <formula>0.5</formula>
      <formula>0.7499</formula>
    </cfRule>
    <cfRule type="cellIs" dxfId="115" priority="43" operator="between">
      <formula>0.251</formula>
      <formula>0.4999</formula>
    </cfRule>
    <cfRule type="cellIs" dxfId="114" priority="44" operator="between">
      <formula>0</formula>
      <formula>0.25</formula>
    </cfRule>
  </conditionalFormatting>
  <conditionalFormatting sqref="L32">
    <cfRule type="cellIs" dxfId="113" priority="31" operator="between">
      <formula>0.75</formula>
      <formula>1</formula>
    </cfRule>
    <cfRule type="cellIs" dxfId="112" priority="32" operator="between">
      <formula>0.5</formula>
      <formula>0.7499</formula>
    </cfRule>
    <cfRule type="cellIs" dxfId="111" priority="33" operator="between">
      <formula>0.25</formula>
      <formula>0.4999</formula>
    </cfRule>
    <cfRule type="cellIs" dxfId="110" priority="34" operator="between">
      <formula>0.01</formula>
      <formula>0.2499</formula>
    </cfRule>
  </conditionalFormatting>
  <conditionalFormatting sqref="Q32">
    <cfRule type="cellIs" dxfId="109" priority="38" operator="equal">
      <formula>"ALTO"</formula>
    </cfRule>
    <cfRule type="cellIs" dxfId="108" priority="39" operator="equal">
      <formula>"MEDIO"</formula>
    </cfRule>
    <cfRule type="cellIs" dxfId="107" priority="40" operator="equal">
      <formula>"BAJO"</formula>
    </cfRule>
  </conditionalFormatting>
  <conditionalFormatting sqref="O32:P32">
    <cfRule type="cellIs" dxfId="106" priority="35" operator="equal">
      <formula>3</formula>
    </cfRule>
    <cfRule type="cellIs" dxfId="105" priority="36" operator="equal">
      <formula>2</formula>
    </cfRule>
    <cfRule type="cellIs" dxfId="104" priority="37" operator="equal">
      <formula>1</formula>
    </cfRule>
  </conditionalFormatting>
  <conditionalFormatting sqref="L33">
    <cfRule type="cellIs" dxfId="103" priority="21" operator="between">
      <formula>0.75</formula>
      <formula>1</formula>
    </cfRule>
    <cfRule type="cellIs" dxfId="102" priority="22" operator="between">
      <formula>0.5</formula>
      <formula>0.7499</formula>
    </cfRule>
    <cfRule type="cellIs" dxfId="101" priority="23" operator="between">
      <formula>0.25</formula>
      <formula>0.4999</formula>
    </cfRule>
    <cfRule type="cellIs" dxfId="100" priority="24" operator="between">
      <formula>0.01</formula>
      <formula>0.2499</formula>
    </cfRule>
  </conditionalFormatting>
  <conditionalFormatting sqref="Q33">
    <cfRule type="cellIs" dxfId="99" priority="28" operator="equal">
      <formula>"ALTO"</formula>
    </cfRule>
    <cfRule type="cellIs" dxfId="98" priority="29" operator="equal">
      <formula>"MEDIO"</formula>
    </cfRule>
    <cfRule type="cellIs" dxfId="97" priority="30" operator="equal">
      <formula>"BAJO"</formula>
    </cfRule>
  </conditionalFormatting>
  <conditionalFormatting sqref="O33:P33">
    <cfRule type="cellIs" dxfId="96" priority="25" operator="equal">
      <formula>3</formula>
    </cfRule>
    <cfRule type="cellIs" dxfId="95" priority="26" operator="equal">
      <formula>2</formula>
    </cfRule>
    <cfRule type="cellIs" dxfId="94" priority="27" operator="equal">
      <formula>1</formula>
    </cfRule>
  </conditionalFormatting>
  <conditionalFormatting sqref="Q26">
    <cfRule type="cellIs" dxfId="93" priority="18" operator="equal">
      <formula>"ALTO"</formula>
    </cfRule>
    <cfRule type="cellIs" dxfId="92" priority="19" operator="equal">
      <formula>"MEDIO"</formula>
    </cfRule>
    <cfRule type="cellIs" dxfId="91" priority="20" operator="equal">
      <formula>"BAJO"</formula>
    </cfRule>
  </conditionalFormatting>
  <conditionalFormatting sqref="O26:P26">
    <cfRule type="cellIs" dxfId="90" priority="15" operator="equal">
      <formula>3</formula>
    </cfRule>
    <cfRule type="cellIs" dxfId="89" priority="16" operator="equal">
      <formula>2</formula>
    </cfRule>
    <cfRule type="cellIs" dxfId="88" priority="17" operator="equal">
      <formula>1</formula>
    </cfRule>
  </conditionalFormatting>
  <conditionalFormatting sqref="L26">
    <cfRule type="cellIs" dxfId="87" priority="11" operator="between">
      <formula>0.75</formula>
      <formula>1</formula>
    </cfRule>
    <cfRule type="cellIs" dxfId="86" priority="12" operator="between">
      <formula>0.5</formula>
      <formula>0.7499</formula>
    </cfRule>
    <cfRule type="cellIs" dxfId="85" priority="13" operator="between">
      <formula>0.25</formula>
      <formula>0.4999</formula>
    </cfRule>
    <cfRule type="cellIs" dxfId="84" priority="14" operator="between">
      <formula>0.01</formula>
      <formula>0.2499</formula>
    </cfRule>
  </conditionalFormatting>
  <conditionalFormatting sqref="Q18">
    <cfRule type="cellIs" dxfId="83" priority="8" operator="equal">
      <formula>"ALTO"</formula>
    </cfRule>
    <cfRule type="cellIs" dxfId="82" priority="9" operator="equal">
      <formula>"MEDIO"</formula>
    </cfRule>
    <cfRule type="cellIs" dxfId="81" priority="10" operator="equal">
      <formula>"BAJO"</formula>
    </cfRule>
  </conditionalFormatting>
  <conditionalFormatting sqref="O18:P18">
    <cfRule type="cellIs" dxfId="80" priority="5" operator="equal">
      <formula>3</formula>
    </cfRule>
    <cfRule type="cellIs" dxfId="79" priority="6" operator="equal">
      <formula>2</formula>
    </cfRule>
    <cfRule type="cellIs" dxfId="78" priority="7" operator="equal">
      <formula>1</formula>
    </cfRule>
  </conditionalFormatting>
  <conditionalFormatting sqref="L18">
    <cfRule type="cellIs" dxfId="77" priority="1" operator="between">
      <formula>0.75</formula>
      <formula>1</formula>
    </cfRule>
    <cfRule type="cellIs" dxfId="76" priority="2" operator="between">
      <formula>0.5</formula>
      <formula>0.7499</formula>
    </cfRule>
    <cfRule type="cellIs" dxfId="75" priority="3" operator="between">
      <formula>0.25</formula>
      <formula>0.4999</formula>
    </cfRule>
    <cfRule type="cellIs" dxfId="74" priority="4" operator="between">
      <formula>0.01</formula>
      <formula>0.2499</formula>
    </cfRule>
  </conditionalFormatting>
  <dataValidations count="15">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41">
      <formula1>EJES_ESTRATEGICOS</formula1>
    </dataValidation>
    <dataValidation type="custom" showInputMessage="1" showErrorMessage="1" error="NO ESCRIBA NADA EN ESTA COLUMNA" sqref="Q11:Q41">
      <formula1>IF($O11*$P11&lt;=0,"",(IF($O11*$P11=9,"ALTO",IF($O11*$P11=6,"ALTO",IF($O11*$P11=4,"MEDIO",IF($O11*$P11=3,"MEDIO",IF($O11*$P11=2,"BAJO",IF($O11*$P11=1,"BAJO",0))))))))</formula1>
    </dataValidation>
    <dataValidation allowBlank="1" showInputMessage="1" showErrorMessage="1" promptTitle="Mitigación" prompt="Es el esfuerzo por reducir los riesgos inherentes a la ejecución de las actividades planificadas." sqref="R11:R41"/>
    <dataValidation type="whole" allowBlank="1" showInputMessage="1" showErrorMessage="1" error="Escala 1 al 3" promptTitle="Probabilidad" prompt="Es la medida de incertidumbre asociada a la ejecucion de una tarea o actividad determinada.  Donde 1 es dificultad baja, 2 media y 3 alta" sqref="O11:O41">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41">
      <formula1>1</formula1>
      <formula2>3</formula2>
    </dataValidation>
    <dataValidation allowBlank="1" showInputMessage="1" showErrorMessage="1" promptTitle="Riesgo" sqref="N11:N41"/>
    <dataValidation type="whole" allowBlank="1" showInputMessage="1" showErrorMessage="1" promptTitle="PESO" prompt="La distribucción del peso debe ser en base a una escala de 100. La sumatoria no debera exceder de 100" sqref="K11:K41">
      <formula1>1</formula1>
      <formula2>100</formula2>
    </dataValidation>
    <dataValidation allowBlank="1" showInputMessage="1" showErrorMessage="1" promptTitle="% Avance Real" prompt="El porcentaje del Avance Real de la tarea sera calculado en función al peso por el avance de la tarea divido entre 100" sqref="M11:M41"/>
    <dataValidation allowBlank="1" showInputMessage="1" showErrorMessage="1" promptTitle="% Avance de Tarea" prompt="Indicar en que porcentaje se ha ejecutado la tarea descrita." sqref="L11:L41"/>
    <dataValidation allowBlank="1" showInputMessage="1" showErrorMessage="1" promptTitle="Fecha de Alcance o Logro" prompt="Es la fecha  de logro o ejecución de la actividad" sqref="I11:I41"/>
    <dataValidation allowBlank="1" showInputMessage="1" showErrorMessage="1" promptTitle="Meta" prompt="Identificar cual el objetivo que quiero lograr al realizar una actividad o tarea determinada. _x000a_" sqref="J12:J16 J20:J41"/>
    <dataValidation type="list" allowBlank="1" showErrorMessage="1" sqref="B11">
      <formula1>OBJETIVO_S__GENERAL_ES</formula1>
    </dataValidation>
    <dataValidation type="custom" operator="equal" allowBlank="1" showInputMessage="1" showErrorMessage="1" sqref="K42">
      <formula1>AND($K$11:$K$23&gt;=100)</formula1>
    </dataValidation>
    <dataValidation type="decimal" operator="equal" allowBlank="1" showInputMessage="1" showErrorMessage="1" sqref="M42">
      <formula1>100</formula1>
    </dataValidation>
    <dataValidation allowBlank="1" showInputMessage="1" showErrorMessage="1" promptTitle="Seleccionar" prompt="Elegir de la lista desplegable" sqref="A10:D10"/>
  </dataValidations>
  <pageMargins left="0.24" right="0.16" top="0.75" bottom="0.75" header="0.3" footer="0.3"/>
  <pageSetup paperSize="5" scale="38"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'D:\VICERRECTORIA PLANIFICACION ITLA\Planes Operativos ITLA\POA 2017\[POA 2017 - Vicerrectoria Academica V3.xlsx]PDI - Actualizado'!#REF!</xm:f>
          </x14:formula1>
          <xm:sqref>D11:D41</xm:sqref>
        </x14:dataValidation>
        <x14:dataValidation type="list" allowBlank="1" showErrorMessage="1" promptTitle="Ejes Estrategicos" prompt="1. So">
          <x14:formula1>
            <xm:f>'D:\VICERRECTORIA PLANIFICACION ITLA\Planes Operativos ITLA\POA 2017\[POA 2017 - Vicerrectoria Academica V3.xlsx]PDI - Actualizado'!#REF!</xm:f>
          </x14:formula1>
          <xm:sqref>C11:C41</xm:sqref>
        </x14:dataValidation>
        <x14:dataValidation type="list" allowBlank="1" showErrorMessage="1">
          <x14:formula1>
            <xm:f>'D:\VICERRECTORIA PLANIFICACION ITLA\Planes Operativos ITLA\POA 2017\[POA 2017 - Vicerrectoria Academica V3.xlsx]PDI - Actualizado'!#REF!</xm:f>
          </x14:formula1>
          <xm:sqref>B12:B41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D17" zoomScaleNormal="100" zoomScaleSheetLayoutView="100" workbookViewId="0">
      <selection activeCell="I11" sqref="I11:I20"/>
    </sheetView>
  </sheetViews>
  <sheetFormatPr baseColWidth="10" defaultRowHeight="15" x14ac:dyDescent="0.25"/>
  <cols>
    <col min="1" max="1" width="28.5703125" style="328" customWidth="1"/>
    <col min="2" max="4" width="25.7109375" style="328" customWidth="1"/>
    <col min="5" max="5" width="23.140625" style="328" customWidth="1"/>
    <col min="6" max="8" width="30.5703125" style="328" customWidth="1"/>
    <col min="9" max="9" width="16.28515625" style="328" bestFit="1" customWidth="1"/>
    <col min="10" max="10" width="19.5703125" style="328" customWidth="1"/>
    <col min="11" max="11" width="8.42578125" style="344" customWidth="1"/>
    <col min="12" max="13" width="11.42578125" style="344"/>
    <col min="14" max="14" width="29" style="328" customWidth="1"/>
    <col min="15" max="15" width="13.7109375" style="344" customWidth="1"/>
    <col min="16" max="16" width="9.85546875" style="344" customWidth="1"/>
    <col min="17" max="17" width="11.42578125" style="344"/>
    <col min="18" max="18" width="29.28515625" style="328" customWidth="1"/>
    <col min="19" max="19" width="41.42578125" style="328" customWidth="1"/>
    <col min="20" max="16384" width="11.42578125" style="328"/>
  </cols>
  <sheetData>
    <row r="1" spans="1:19" x14ac:dyDescent="0.25">
      <c r="A1" s="325"/>
      <c r="B1" s="325"/>
      <c r="C1" s="325"/>
      <c r="D1" s="326"/>
      <c r="E1" s="326"/>
      <c r="F1" s="326"/>
      <c r="G1" s="326"/>
      <c r="H1" s="326"/>
      <c r="I1" s="326"/>
      <c r="J1" s="326"/>
      <c r="K1" s="327"/>
      <c r="L1" s="327"/>
      <c r="M1" s="327"/>
      <c r="N1" s="326"/>
      <c r="O1" s="327"/>
      <c r="P1" s="327"/>
      <c r="Q1" s="327"/>
      <c r="R1" s="326"/>
      <c r="S1" s="326"/>
    </row>
    <row r="2" spans="1:19"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19" s="11" customFormat="1" ht="40.5" customHeight="1" x14ac:dyDescent="0.25">
      <c r="A3" s="22"/>
      <c r="B3" s="22"/>
      <c r="C3" s="13"/>
      <c r="D3" s="13"/>
      <c r="E3" s="13"/>
      <c r="F3" s="13"/>
      <c r="G3" s="13"/>
      <c r="H3" s="13"/>
      <c r="I3" s="13"/>
      <c r="J3" s="13"/>
      <c r="K3" s="13"/>
      <c r="L3" s="13"/>
      <c r="M3" s="13"/>
      <c r="N3" s="13"/>
      <c r="O3" s="13"/>
      <c r="P3" s="13"/>
      <c r="Q3" s="13"/>
      <c r="R3" s="13"/>
      <c r="S3" s="13"/>
    </row>
    <row r="4" spans="1:19" s="11" customFormat="1" ht="36" customHeight="1" x14ac:dyDescent="0.25">
      <c r="A4" s="310" t="s">
        <v>101</v>
      </c>
      <c r="B4" s="310"/>
      <c r="C4" s="310"/>
      <c r="D4" s="310"/>
      <c r="E4" s="310"/>
      <c r="F4" s="310"/>
      <c r="G4" s="310"/>
      <c r="H4" s="310"/>
      <c r="I4" s="310"/>
      <c r="J4" s="310"/>
      <c r="K4" s="310"/>
      <c r="L4" s="310"/>
      <c r="M4" s="310"/>
      <c r="N4" s="310"/>
      <c r="O4" s="310"/>
      <c r="P4" s="310"/>
      <c r="Q4" s="310"/>
      <c r="R4" s="310"/>
      <c r="S4" s="310"/>
    </row>
    <row r="5" spans="1:19" s="11" customFormat="1" ht="27.75" customHeight="1" x14ac:dyDescent="0.25">
      <c r="A5" s="12"/>
      <c r="B5" s="12"/>
      <c r="C5" s="12"/>
      <c r="D5" s="12"/>
      <c r="E5" s="12"/>
      <c r="F5" s="12"/>
      <c r="G5" s="12"/>
      <c r="H5" s="12"/>
      <c r="I5" s="12"/>
      <c r="J5" s="12"/>
      <c r="K5" s="12"/>
      <c r="L5" s="12"/>
      <c r="M5" s="12"/>
      <c r="N5" s="12"/>
      <c r="O5" s="12"/>
      <c r="P5" s="12"/>
      <c r="Q5" s="12"/>
      <c r="R5" s="12"/>
      <c r="S5" s="12"/>
    </row>
    <row r="6" spans="1:19" s="11" customFormat="1" ht="15" customHeight="1" x14ac:dyDescent="0.25">
      <c r="A6" s="12"/>
      <c r="B6" s="12"/>
      <c r="C6" s="12"/>
      <c r="D6" s="12"/>
      <c r="E6" s="12"/>
      <c r="F6" s="12"/>
      <c r="G6" s="12"/>
      <c r="H6" s="12"/>
      <c r="I6" s="12"/>
      <c r="J6" s="12"/>
      <c r="K6" s="12"/>
      <c r="L6" s="12"/>
      <c r="M6" s="12"/>
      <c r="N6" s="12"/>
      <c r="O6" s="12"/>
      <c r="P6" s="12"/>
      <c r="Q6" s="12"/>
      <c r="R6" s="12"/>
      <c r="S6" s="12"/>
    </row>
    <row r="7" spans="1:19" s="11" customFormat="1" x14ac:dyDescent="0.25">
      <c r="A7" s="314"/>
      <c r="B7" s="314"/>
      <c r="C7" s="314"/>
      <c r="D7" s="314"/>
      <c r="E7" s="314"/>
      <c r="F7" s="314"/>
      <c r="G7" s="314"/>
      <c r="H7" s="314"/>
      <c r="I7" s="314"/>
      <c r="J7" s="314"/>
      <c r="K7" s="314"/>
      <c r="L7" s="314"/>
      <c r="M7" s="314"/>
      <c r="N7" s="314"/>
      <c r="O7" s="314"/>
      <c r="P7" s="314"/>
      <c r="Q7" s="314"/>
    </row>
    <row r="8" spans="1:19" s="11" customFormat="1" ht="50.1" customHeight="1" x14ac:dyDescent="0.25">
      <c r="A8" s="311" t="s">
        <v>12</v>
      </c>
      <c r="B8" s="311"/>
      <c r="C8" s="311"/>
      <c r="D8" s="311"/>
      <c r="E8" s="71"/>
      <c r="F8" s="312" t="s">
        <v>98</v>
      </c>
      <c r="G8" s="312"/>
      <c r="H8" s="312"/>
      <c r="I8" s="312"/>
      <c r="J8" s="312"/>
      <c r="K8" s="312"/>
      <c r="L8" s="312"/>
      <c r="M8" s="312"/>
      <c r="N8" s="313" t="s">
        <v>5</v>
      </c>
      <c r="O8" s="313"/>
      <c r="P8" s="313"/>
      <c r="Q8" s="313"/>
      <c r="R8" s="313"/>
      <c r="S8" s="313"/>
    </row>
    <row r="9" spans="1:19" s="11" customFormat="1" ht="9.9499999999999993" customHeight="1" x14ac:dyDescent="0.25">
      <c r="A9" s="71"/>
      <c r="B9" s="71"/>
      <c r="C9" s="71"/>
      <c r="D9" s="71"/>
      <c r="E9" s="71"/>
      <c r="F9" s="71"/>
      <c r="G9" s="71"/>
      <c r="H9" s="71"/>
      <c r="I9" s="71"/>
      <c r="J9" s="71"/>
      <c r="K9" s="71"/>
      <c r="L9" s="71"/>
      <c r="M9" s="71"/>
      <c r="N9" s="70"/>
      <c r="O9" s="70"/>
      <c r="P9" s="70"/>
      <c r="Q9" s="70"/>
      <c r="R9" s="70"/>
      <c r="S9" s="70"/>
    </row>
    <row r="10" spans="1:19" s="331" customFormat="1" ht="46.5" customHeight="1" x14ac:dyDescent="0.25">
      <c r="A10" s="329" t="s">
        <v>99</v>
      </c>
      <c r="B10" s="329" t="s">
        <v>14</v>
      </c>
      <c r="C10" s="329" t="s">
        <v>15</v>
      </c>
      <c r="D10" s="329" t="s">
        <v>100</v>
      </c>
      <c r="E10" s="329" t="s">
        <v>497</v>
      </c>
      <c r="F10" s="330" t="s">
        <v>16</v>
      </c>
      <c r="G10" s="330" t="s">
        <v>105</v>
      </c>
      <c r="H10" s="330" t="s">
        <v>19</v>
      </c>
      <c r="I10" s="330" t="s">
        <v>17</v>
      </c>
      <c r="J10" s="330" t="s">
        <v>18</v>
      </c>
      <c r="K10" s="330" t="s">
        <v>20</v>
      </c>
      <c r="L10" s="330" t="s">
        <v>3</v>
      </c>
      <c r="M10" s="330" t="s">
        <v>4</v>
      </c>
      <c r="N10" s="330" t="s">
        <v>6</v>
      </c>
      <c r="O10" s="330" t="s">
        <v>7</v>
      </c>
      <c r="P10" s="330" t="s">
        <v>8</v>
      </c>
      <c r="Q10" s="330" t="s">
        <v>9</v>
      </c>
      <c r="R10" s="330" t="s">
        <v>10</v>
      </c>
      <c r="S10" s="330" t="s">
        <v>11</v>
      </c>
    </row>
    <row r="11" spans="1:19" s="338" customFormat="1" ht="45" customHeight="1" x14ac:dyDescent="0.25">
      <c r="A11" s="332" t="s">
        <v>115</v>
      </c>
      <c r="B11" s="332" t="s">
        <v>24</v>
      </c>
      <c r="C11" s="332" t="s">
        <v>38</v>
      </c>
      <c r="D11" s="332" t="s">
        <v>66</v>
      </c>
      <c r="E11" s="333" t="s">
        <v>1614</v>
      </c>
      <c r="F11" s="332" t="s">
        <v>1615</v>
      </c>
      <c r="G11" s="215" t="s">
        <v>1616</v>
      </c>
      <c r="H11" s="332" t="s">
        <v>1617</v>
      </c>
      <c r="I11" s="334">
        <v>42745</v>
      </c>
      <c r="J11" s="335" t="s">
        <v>1618</v>
      </c>
      <c r="K11" s="336">
        <v>10</v>
      </c>
      <c r="L11" s="3"/>
      <c r="M11" s="5">
        <f t="shared" ref="M11:M20" si="0">(K11*(L11/100))</f>
        <v>0</v>
      </c>
      <c r="N11" s="337" t="s">
        <v>1619</v>
      </c>
      <c r="O11" s="336">
        <v>1</v>
      </c>
      <c r="P11" s="336">
        <v>2</v>
      </c>
      <c r="Q11" s="37" t="str">
        <f t="shared" ref="Q11:Q20" si="1">IF($O11*$P11&lt;=0,"",(IF($O11*$P11=9,"ALTO",IF($O11*$P11=6,"ALTO",IF($O11*$P11=4,"MEDIO",IF($O11*$P11=3,"MEDIO",IF($O11*$P11=2,"BAJO",IF($O11*$P11=1,"BAJO",0))))))))</f>
        <v>BAJO</v>
      </c>
      <c r="R11" s="332" t="s">
        <v>1620</v>
      </c>
      <c r="S11" s="332"/>
    </row>
    <row r="12" spans="1:19" s="338" customFormat="1" ht="63.75" customHeight="1" x14ac:dyDescent="0.25">
      <c r="A12" s="332" t="s">
        <v>115</v>
      </c>
      <c r="B12" s="332" t="s">
        <v>24</v>
      </c>
      <c r="C12" s="332" t="s">
        <v>38</v>
      </c>
      <c r="D12" s="332" t="s">
        <v>66</v>
      </c>
      <c r="E12" s="333" t="s">
        <v>1614</v>
      </c>
      <c r="F12" s="332" t="s">
        <v>1615</v>
      </c>
      <c r="G12" s="215" t="s">
        <v>1616</v>
      </c>
      <c r="H12" s="332" t="s">
        <v>1621</v>
      </c>
      <c r="I12" s="332" t="s">
        <v>1622</v>
      </c>
      <c r="J12" s="332" t="s">
        <v>1623</v>
      </c>
      <c r="K12" s="336">
        <v>10</v>
      </c>
      <c r="L12" s="3"/>
      <c r="M12" s="5">
        <f t="shared" si="0"/>
        <v>0</v>
      </c>
      <c r="N12" s="337" t="s">
        <v>1624</v>
      </c>
      <c r="O12" s="336">
        <v>3</v>
      </c>
      <c r="P12" s="336">
        <v>3</v>
      </c>
      <c r="Q12" s="37" t="str">
        <f t="shared" si="1"/>
        <v>ALTO</v>
      </c>
      <c r="R12" s="332" t="s">
        <v>1625</v>
      </c>
      <c r="S12" s="332"/>
    </row>
    <row r="13" spans="1:19" s="338" customFormat="1" ht="45" customHeight="1" x14ac:dyDescent="0.25">
      <c r="A13" s="332" t="s">
        <v>115</v>
      </c>
      <c r="B13" s="332" t="s">
        <v>24</v>
      </c>
      <c r="C13" s="332" t="s">
        <v>38</v>
      </c>
      <c r="D13" s="332" t="s">
        <v>66</v>
      </c>
      <c r="E13" s="333" t="s">
        <v>1614</v>
      </c>
      <c r="F13" s="332" t="s">
        <v>1615</v>
      </c>
      <c r="G13" s="215" t="s">
        <v>1616</v>
      </c>
      <c r="H13" s="332" t="s">
        <v>1626</v>
      </c>
      <c r="I13" s="332" t="s">
        <v>1627</v>
      </c>
      <c r="J13" s="332" t="s">
        <v>1628</v>
      </c>
      <c r="K13" s="336">
        <v>10</v>
      </c>
      <c r="L13" s="3"/>
      <c r="M13" s="5">
        <f t="shared" si="0"/>
        <v>0</v>
      </c>
      <c r="N13" s="337" t="s">
        <v>1629</v>
      </c>
      <c r="O13" s="336">
        <v>1</v>
      </c>
      <c r="P13" s="336">
        <v>3</v>
      </c>
      <c r="Q13" s="37" t="str">
        <f t="shared" si="1"/>
        <v>MEDIO</v>
      </c>
      <c r="R13" s="332" t="s">
        <v>1630</v>
      </c>
      <c r="S13" s="332"/>
    </row>
    <row r="14" spans="1:19" s="338" customFormat="1" ht="45" customHeight="1" x14ac:dyDescent="0.25">
      <c r="A14" s="332" t="s">
        <v>115</v>
      </c>
      <c r="B14" s="332" t="s">
        <v>24</v>
      </c>
      <c r="C14" s="332" t="s">
        <v>38</v>
      </c>
      <c r="D14" s="332" t="s">
        <v>66</v>
      </c>
      <c r="E14" s="333" t="s">
        <v>1614</v>
      </c>
      <c r="F14" s="332" t="s">
        <v>1615</v>
      </c>
      <c r="G14" s="215" t="s">
        <v>1616</v>
      </c>
      <c r="H14" s="332" t="s">
        <v>1631</v>
      </c>
      <c r="I14" s="334">
        <v>43010</v>
      </c>
      <c r="J14" s="332" t="s">
        <v>1632</v>
      </c>
      <c r="K14" s="336">
        <v>10</v>
      </c>
      <c r="L14" s="3"/>
      <c r="M14" s="5">
        <f t="shared" si="0"/>
        <v>0</v>
      </c>
      <c r="N14" s="337" t="s">
        <v>1633</v>
      </c>
      <c r="O14" s="336">
        <v>1</v>
      </c>
      <c r="P14" s="336">
        <v>3</v>
      </c>
      <c r="Q14" s="37" t="str">
        <f t="shared" si="1"/>
        <v>MEDIO</v>
      </c>
      <c r="R14" s="332" t="s">
        <v>1634</v>
      </c>
      <c r="S14" s="332"/>
    </row>
    <row r="15" spans="1:19" s="338" customFormat="1" ht="78" customHeight="1" x14ac:dyDescent="0.25">
      <c r="A15" s="332" t="s">
        <v>115</v>
      </c>
      <c r="B15" s="332" t="s">
        <v>24</v>
      </c>
      <c r="C15" s="332" t="s">
        <v>40</v>
      </c>
      <c r="D15" s="332" t="s">
        <v>72</v>
      </c>
      <c r="E15" s="333" t="s">
        <v>1614</v>
      </c>
      <c r="F15" s="332" t="s">
        <v>1635</v>
      </c>
      <c r="G15" s="339" t="s">
        <v>1636</v>
      </c>
      <c r="H15" s="332" t="s">
        <v>1637</v>
      </c>
      <c r="I15" s="334">
        <v>43073</v>
      </c>
      <c r="J15" s="335" t="s">
        <v>1638</v>
      </c>
      <c r="K15" s="336">
        <v>10</v>
      </c>
      <c r="L15" s="3"/>
      <c r="M15" s="5">
        <f t="shared" si="0"/>
        <v>0</v>
      </c>
      <c r="N15" s="337" t="s">
        <v>1639</v>
      </c>
      <c r="O15" s="336">
        <v>1</v>
      </c>
      <c r="P15" s="336">
        <v>2</v>
      </c>
      <c r="Q15" s="37" t="str">
        <f t="shared" si="1"/>
        <v>BAJO</v>
      </c>
      <c r="R15" s="332" t="s">
        <v>1640</v>
      </c>
      <c r="S15" s="332"/>
    </row>
    <row r="16" spans="1:19" s="338" customFormat="1" ht="78" customHeight="1" x14ac:dyDescent="0.25">
      <c r="A16" s="332" t="s">
        <v>115</v>
      </c>
      <c r="B16" s="332" t="s">
        <v>24</v>
      </c>
      <c r="C16" s="332" t="s">
        <v>40</v>
      </c>
      <c r="D16" s="332" t="s">
        <v>72</v>
      </c>
      <c r="E16" s="333" t="s">
        <v>1614</v>
      </c>
      <c r="F16" s="332" t="s">
        <v>1635</v>
      </c>
      <c r="G16" s="339" t="s">
        <v>1636</v>
      </c>
      <c r="H16" s="332" t="s">
        <v>1641</v>
      </c>
      <c r="I16" s="332" t="s">
        <v>1642</v>
      </c>
      <c r="J16" s="335" t="s">
        <v>1638</v>
      </c>
      <c r="K16" s="336">
        <v>10</v>
      </c>
      <c r="L16" s="3"/>
      <c r="M16" s="5"/>
      <c r="N16" s="337" t="s">
        <v>1633</v>
      </c>
      <c r="O16" s="336">
        <v>1</v>
      </c>
      <c r="P16" s="336">
        <v>3</v>
      </c>
      <c r="Q16" s="37" t="str">
        <f t="shared" si="1"/>
        <v>MEDIO</v>
      </c>
      <c r="R16" s="332" t="s">
        <v>1634</v>
      </c>
      <c r="S16" s="332"/>
    </row>
    <row r="17" spans="1:19" s="338" customFormat="1" ht="78" customHeight="1" x14ac:dyDescent="0.25">
      <c r="A17" s="332" t="s">
        <v>115</v>
      </c>
      <c r="B17" s="332" t="s">
        <v>24</v>
      </c>
      <c r="C17" s="332" t="s">
        <v>40</v>
      </c>
      <c r="D17" s="332" t="s">
        <v>72</v>
      </c>
      <c r="E17" s="333" t="s">
        <v>1614</v>
      </c>
      <c r="F17" s="332" t="s">
        <v>1635</v>
      </c>
      <c r="G17" s="339" t="s">
        <v>1636</v>
      </c>
      <c r="H17" s="332" t="s">
        <v>1643</v>
      </c>
      <c r="I17" s="332" t="s">
        <v>1644</v>
      </c>
      <c r="J17" s="335" t="s">
        <v>1638</v>
      </c>
      <c r="K17" s="336">
        <v>10</v>
      </c>
      <c r="L17" s="3"/>
      <c r="M17" s="5"/>
      <c r="N17" s="337" t="s">
        <v>1639</v>
      </c>
      <c r="O17" s="336">
        <v>1</v>
      </c>
      <c r="P17" s="336">
        <v>3</v>
      </c>
      <c r="Q17" s="37" t="str">
        <f t="shared" si="1"/>
        <v>MEDIO</v>
      </c>
      <c r="R17" s="332" t="s">
        <v>1640</v>
      </c>
      <c r="S17" s="332"/>
    </row>
    <row r="18" spans="1:19" s="338" customFormat="1" ht="64.5" customHeight="1" x14ac:dyDescent="0.25">
      <c r="A18" s="332" t="s">
        <v>115</v>
      </c>
      <c r="B18" s="332" t="s">
        <v>24</v>
      </c>
      <c r="C18" s="332" t="s">
        <v>40</v>
      </c>
      <c r="D18" s="332" t="s">
        <v>72</v>
      </c>
      <c r="E18" s="333" t="s">
        <v>1614</v>
      </c>
      <c r="F18" s="332" t="s">
        <v>1635</v>
      </c>
      <c r="G18" s="339" t="s">
        <v>1636</v>
      </c>
      <c r="H18" s="332" t="s">
        <v>1645</v>
      </c>
      <c r="I18" s="332" t="s">
        <v>1646</v>
      </c>
      <c r="J18" s="335" t="s">
        <v>1638</v>
      </c>
      <c r="K18" s="336">
        <v>10</v>
      </c>
      <c r="L18" s="3"/>
      <c r="M18" s="5">
        <f t="shared" si="0"/>
        <v>0</v>
      </c>
      <c r="N18" s="337" t="s">
        <v>1633</v>
      </c>
      <c r="O18" s="336">
        <v>1</v>
      </c>
      <c r="P18" s="336">
        <v>3</v>
      </c>
      <c r="Q18" s="37" t="str">
        <f t="shared" si="1"/>
        <v>MEDIO</v>
      </c>
      <c r="R18" s="332" t="s">
        <v>1634</v>
      </c>
      <c r="S18" s="332"/>
    </row>
    <row r="19" spans="1:19" s="338" customFormat="1" ht="64.5" customHeight="1" x14ac:dyDescent="0.25">
      <c r="A19" s="332" t="s">
        <v>115</v>
      </c>
      <c r="B19" s="332" t="s">
        <v>24</v>
      </c>
      <c r="C19" s="332" t="s">
        <v>40</v>
      </c>
      <c r="D19" s="332" t="s">
        <v>72</v>
      </c>
      <c r="E19" s="333" t="s">
        <v>1614</v>
      </c>
      <c r="F19" s="332" t="s">
        <v>1647</v>
      </c>
      <c r="G19" s="339" t="s">
        <v>1648</v>
      </c>
      <c r="H19" s="340" t="s">
        <v>1649</v>
      </c>
      <c r="I19" s="332" t="s">
        <v>1650</v>
      </c>
      <c r="J19" s="335" t="s">
        <v>1651</v>
      </c>
      <c r="K19" s="336">
        <v>10</v>
      </c>
      <c r="L19" s="3"/>
      <c r="M19" s="5"/>
      <c r="N19" s="337" t="s">
        <v>1652</v>
      </c>
      <c r="O19" s="336">
        <v>1</v>
      </c>
      <c r="P19" s="336">
        <v>2</v>
      </c>
      <c r="Q19" s="37" t="str">
        <f t="shared" si="1"/>
        <v>BAJO</v>
      </c>
      <c r="R19" s="332" t="s">
        <v>1653</v>
      </c>
      <c r="S19" s="332"/>
    </row>
    <row r="20" spans="1:19" s="338" customFormat="1" ht="68.25" customHeight="1" x14ac:dyDescent="0.25">
      <c r="A20" s="332" t="s">
        <v>115</v>
      </c>
      <c r="B20" s="332" t="s">
        <v>24</v>
      </c>
      <c r="C20" s="332" t="s">
        <v>40</v>
      </c>
      <c r="D20" s="332" t="s">
        <v>72</v>
      </c>
      <c r="E20" s="333" t="s">
        <v>1614</v>
      </c>
      <c r="F20" s="332" t="s">
        <v>1647</v>
      </c>
      <c r="G20" s="339" t="s">
        <v>1648</v>
      </c>
      <c r="H20" s="332" t="s">
        <v>1654</v>
      </c>
      <c r="I20" s="332" t="s">
        <v>1655</v>
      </c>
      <c r="J20" s="335" t="s">
        <v>1651</v>
      </c>
      <c r="K20" s="336">
        <v>10</v>
      </c>
      <c r="L20" s="3"/>
      <c r="M20" s="5">
        <f t="shared" si="0"/>
        <v>0</v>
      </c>
      <c r="N20" s="337" t="s">
        <v>1633</v>
      </c>
      <c r="O20" s="336">
        <v>1</v>
      </c>
      <c r="P20" s="336">
        <v>3</v>
      </c>
      <c r="Q20" s="37" t="str">
        <f t="shared" si="1"/>
        <v>MEDIO</v>
      </c>
      <c r="R20" s="332" t="s">
        <v>1634</v>
      </c>
      <c r="S20" s="332"/>
    </row>
    <row r="21" spans="1:19" ht="35.1" customHeight="1" x14ac:dyDescent="0.25">
      <c r="A21" s="341"/>
      <c r="B21" s="341"/>
      <c r="C21" s="341"/>
      <c r="D21" s="341"/>
      <c r="E21" s="341"/>
      <c r="F21" s="341"/>
      <c r="G21" s="341"/>
      <c r="H21" s="341"/>
      <c r="I21" s="341"/>
      <c r="J21" s="341"/>
      <c r="K21" s="41">
        <f>SUM(K11:K20)</f>
        <v>100</v>
      </c>
      <c r="L21" s="342"/>
      <c r="M21" s="6">
        <f>SUM(M11:M20)</f>
        <v>0</v>
      </c>
      <c r="N21" s="341"/>
      <c r="O21" s="343"/>
      <c r="P21" s="343"/>
      <c r="Q21" s="343"/>
      <c r="R21" s="341"/>
      <c r="S21" s="341"/>
    </row>
  </sheetData>
  <sheetProtection formatColumns="0" formatRows="0" insertRows="0" deleteRows="0" sort="0" autoFilter="0"/>
  <mergeCells count="6">
    <mergeCell ref="C2:S2"/>
    <mergeCell ref="A4:S4"/>
    <mergeCell ref="A7:Q7"/>
    <mergeCell ref="A8:D8"/>
    <mergeCell ref="F8:M8"/>
    <mergeCell ref="N8:S8"/>
  </mergeCells>
  <conditionalFormatting sqref="Q11:Q20">
    <cfRule type="cellIs" dxfId="141" priority="12" operator="equal">
      <formula>"ALTO"</formula>
    </cfRule>
    <cfRule type="cellIs" dxfId="140" priority="13" operator="equal">
      <formula>"MEDIO"</formula>
    </cfRule>
    <cfRule type="cellIs" dxfId="139" priority="14" operator="equal">
      <formula>"BAJO"</formula>
    </cfRule>
  </conditionalFormatting>
  <conditionalFormatting sqref="O11:P20">
    <cfRule type="cellIs" dxfId="138" priority="9" operator="equal">
      <formula>3</formula>
    </cfRule>
    <cfRule type="cellIs" dxfId="137" priority="10" operator="equal">
      <formula>2</formula>
    </cfRule>
    <cfRule type="cellIs" dxfId="136" priority="11" operator="equal">
      <formula>1</formula>
    </cfRule>
  </conditionalFormatting>
  <conditionalFormatting sqref="L11:L20">
    <cfRule type="cellIs" dxfId="135" priority="5" operator="between">
      <formula>0.75</formula>
      <formula>1</formula>
    </cfRule>
    <cfRule type="cellIs" dxfId="134" priority="6" operator="between">
      <formula>0.5</formula>
      <formula>0.7499</formula>
    </cfRule>
    <cfRule type="cellIs" dxfId="133" priority="7" operator="between">
      <formula>0.25</formula>
      <formula>0.4999</formula>
    </cfRule>
    <cfRule type="cellIs" dxfId="132" priority="8" operator="between">
      <formula>0.01</formula>
      <formula>0.2499</formula>
    </cfRule>
  </conditionalFormatting>
  <conditionalFormatting sqref="M21">
    <cfRule type="cellIs" dxfId="131" priority="1" operator="between">
      <formula>0.75</formula>
      <formula>1</formula>
    </cfRule>
    <cfRule type="cellIs" dxfId="130" priority="2" operator="between">
      <formula>0.5</formula>
      <formula>0.7499</formula>
    </cfRule>
    <cfRule type="cellIs" dxfId="129" priority="3" operator="between">
      <formula>0.251</formula>
      <formula>0.4999</formula>
    </cfRule>
    <cfRule type="cellIs" dxfId="128" priority="4" operator="between">
      <formula>0</formula>
      <formula>0.25</formula>
    </cfRule>
  </conditionalFormatting>
  <dataValidations count="15">
    <dataValidation type="custom" showInputMessage="1" showErrorMessage="1" error="NO ESCRIBA NADA EN ESTA COLUMNA" sqref="Q11:Q20">
      <formula1>IF($O11*$P11&lt;=0,"",(IF($O11*$P11=9,"ALTO",IF($O11*$P11=6,"ALTO",IF($O11*$P11=4,"MEDIO",IF($O11*$P11=3,"MEDIO",IF($O11*$P11=2,"BAJO",IF($O11*$P11=1,"BAJO",0))))))))</formula1>
    </dataValidation>
    <dataValidation type="list" allowBlank="1" showErrorMessage="1" sqref="B11">
      <formula1>OBJETIVO_S__GENERAL_ES</formula1>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0">
      <formula1>EJES_ESTRATEGICOS</formula1>
    </dataValidation>
    <dataValidation allowBlank="1" showInputMessage="1" showErrorMessage="1" promptTitle="Mitigación" prompt="Es el esfuerzo por reducir los riesgos inherentes a la ejecución de las actividades planificadas." sqref="R11:R20"/>
    <dataValidation type="whole" allowBlank="1" showInputMessage="1" showErrorMessage="1" error="Escala 1 al 3" promptTitle="Probabilidad" prompt="Es la medida de incertidumbre asociada a la ejecucion de una tarea o actividad determinada.  Donde 1 es dificultad baja, 2 media y 3 alta" sqref="O11:O20">
      <formula1>1</formula1>
      <formula2>3</formula2>
    </dataValidation>
    <dataValidation type="whole" allowBlank="1" showInputMessage="1" showErrorMessage="1" error="Escala 1 al 3" promptTitle="Impacto" prompt="Es la consecuencia que puede generar la ejecucion de las actividades planteadas. Estas pueden ser baja (1), media (2) o alta (3)." sqref="P11:P20">
      <formula1>1</formula1>
      <formula2>3</formula2>
    </dataValidation>
    <dataValidation type="decimal" operator="equal" allowBlank="1" showInputMessage="1" showErrorMessage="1" sqref="M21">
      <formula1>100</formula1>
    </dataValidation>
    <dataValidation allowBlank="1" showInputMessage="1" showErrorMessage="1" promptTitle="Seleccionar" prompt="Elegir de la lista desplegable" sqref="A10:D10"/>
    <dataValidation allowBlank="1" showInputMessage="1" showErrorMessage="1" promptTitle="Meta" prompt="Identificar cual el objetivo que quiero lograr al realizar una actividad o tarea determinada. _x000a_" sqref="J11:J20"/>
    <dataValidation allowBlank="1" showInputMessage="1" showErrorMessage="1" promptTitle="Fecha de Alcance o Logro" prompt="Es la fecha  de logro o ejecución de la actividad" sqref="I11:I14 I19:I20"/>
    <dataValidation allowBlank="1" showInputMessage="1" showErrorMessage="1" promptTitle="Riesgo" sqref="N11:N20"/>
    <dataValidation type="whole" allowBlank="1" showInputMessage="1" showErrorMessage="1" promptTitle="PESO" prompt="La distribucción del peso debe ser en base a una escala de 100. La sumatoria no debera exceder de 100" sqref="K11:K20">
      <formula1>1</formula1>
      <formula2>100</formula2>
    </dataValidation>
    <dataValidation allowBlank="1" showInputMessage="1" showErrorMessage="1" promptTitle="% Avance Real" prompt="El porcentaje del Avance Real de la tarea sera calculado en función al peso por el avance de la tarea divido entre 100" sqref="M11:M20"/>
    <dataValidation allowBlank="1" showInputMessage="1" showErrorMessage="1" promptTitle="% Avance de Tarea" prompt="Indicar en que porcentaje se ha ejecutado la tarea descrita." sqref="L11:L20"/>
    <dataValidation type="custom" operator="equal" allowBlank="1" showInputMessage="1" showErrorMessage="1" sqref="K21">
      <formula1>AND($K$11:$K$20&gt;=100)</formula1>
    </dataValidation>
  </dataValidations>
  <pageMargins left="0.42" right="0.28000000000000003" top="0.75" bottom="0.75" header="0.3" footer="0.3"/>
  <pageSetup paperSize="5" scale="43" orientation="landscape" r:id="rId1"/>
  <rowBreaks count="1" manualBreakCount="1">
    <brk id="9" max="18" man="1"/>
  </rowBreaks>
  <drawing r:id="rId2"/>
  <extLst>
    <ext xmlns:x14="http://schemas.microsoft.com/office/spreadsheetml/2009/9/main" uri="{CCE6A557-97BC-4b89-ADB6-D9C93CAAB3DF}">
      <x14:dataValidations xmlns:xm="http://schemas.microsoft.com/office/excel/2006/main" count="3">
        <x14:dataValidation type="list" allowBlank="1" showErrorMessage="1">
          <x14:formula1>
            <xm:f>'D:\VICERRECTORIA PLANIFICACION ITLA\Planes Operativos ITLA\POA 2017\[POA 2017 - UID.xlsx]PDI - Actualizado'!#REF!</xm:f>
          </x14:formula1>
          <xm:sqref>B12:B20</xm:sqref>
        </x14:dataValidation>
        <x14:dataValidation type="list" allowBlank="1" showInputMessage="1" showErrorMessage="1">
          <x14:formula1>
            <xm:f>'D:\VICERRECTORIA PLANIFICACION ITLA\Planes Operativos ITLA\POA 2017\[POA 2017 - UID.xlsx]PDI - Actualizado'!#REF!</xm:f>
          </x14:formula1>
          <xm:sqref>D11:D20</xm:sqref>
        </x14:dataValidation>
        <x14:dataValidation type="list" allowBlank="1" showErrorMessage="1" promptTitle="Ejes Estrategicos" prompt="1. So">
          <x14:formula1>
            <xm:f>'D:\VICERRECTORIA PLANIFICACION ITLA\Planes Operativos ITLA\POA 2017\[POA 2017 - UID.xlsx]PDI - Actualizado'!#REF!</xm:f>
          </x14:formula1>
          <xm:sqref>C11:C20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23"/>
  <sheetViews>
    <sheetView view="pageBreakPreview" topLeftCell="A4" zoomScale="75" zoomScaleNormal="75" zoomScaleSheetLayoutView="75" workbookViewId="0">
      <selection activeCell="D11" sqref="D11"/>
    </sheetView>
  </sheetViews>
  <sheetFormatPr baseColWidth="10" defaultRowHeight="15" x14ac:dyDescent="0.25"/>
  <cols>
    <col min="1" max="1" width="28.140625" style="75" customWidth="1"/>
    <col min="2" max="2" width="25.7109375" style="75" customWidth="1"/>
    <col min="3" max="3" width="28.5703125" style="75" customWidth="1"/>
    <col min="4" max="4" width="25.7109375" style="75" customWidth="1"/>
    <col min="5" max="5" width="28.140625" style="75" customWidth="1"/>
    <col min="6" max="6" width="31.140625" style="75" customWidth="1"/>
    <col min="7" max="7" width="31.85546875" style="307" customWidth="1"/>
    <col min="8" max="8" width="30.5703125" style="75" customWidth="1"/>
    <col min="9" max="9" width="16.28515625" style="75" bestFit="1" customWidth="1"/>
    <col min="10" max="10" width="19.5703125" style="75" customWidth="1"/>
    <col min="11" max="11" width="12.5703125" style="89" customWidth="1"/>
    <col min="12" max="13" width="11.42578125" style="89"/>
    <col min="14" max="14" width="29" style="75" customWidth="1"/>
    <col min="15" max="15" width="13.7109375" style="89" customWidth="1"/>
    <col min="16" max="16" width="9.85546875" style="89" customWidth="1"/>
    <col min="17" max="17" width="11.42578125" style="89"/>
    <col min="18" max="18" width="34.140625" style="75" customWidth="1"/>
    <col min="19" max="19" width="41.42578125" style="75" customWidth="1"/>
    <col min="20" max="30" width="11.42578125" style="73"/>
    <col min="31" max="16384" width="11.42578125" style="75"/>
  </cols>
  <sheetData>
    <row r="1" spans="1:30" x14ac:dyDescent="0.25">
      <c r="A1" s="72"/>
      <c r="B1" s="72"/>
      <c r="C1" s="72"/>
      <c r="D1" s="73"/>
      <c r="E1" s="73"/>
      <c r="F1" s="73"/>
      <c r="G1" s="289"/>
      <c r="H1" s="73"/>
      <c r="I1" s="73"/>
      <c r="J1" s="73"/>
      <c r="K1" s="74"/>
      <c r="L1" s="74"/>
      <c r="M1" s="74"/>
      <c r="N1" s="73"/>
      <c r="O1" s="74"/>
      <c r="P1" s="74"/>
      <c r="Q1" s="74"/>
      <c r="R1" s="73"/>
      <c r="S1" s="73"/>
    </row>
    <row r="2" spans="1:30" s="11" customFormat="1" ht="46.5" customHeight="1" x14ac:dyDescent="0.25">
      <c r="A2" s="22"/>
      <c r="B2" s="22"/>
      <c r="C2" s="309" t="s">
        <v>21</v>
      </c>
      <c r="D2" s="309"/>
      <c r="E2" s="309"/>
      <c r="F2" s="309"/>
      <c r="G2" s="309"/>
      <c r="H2" s="309"/>
      <c r="I2" s="309"/>
      <c r="J2" s="309"/>
      <c r="K2" s="309"/>
      <c r="L2" s="309"/>
      <c r="M2" s="309"/>
      <c r="N2" s="309"/>
      <c r="O2" s="309"/>
      <c r="P2" s="309"/>
      <c r="Q2" s="309"/>
      <c r="R2" s="309"/>
      <c r="S2" s="309"/>
    </row>
    <row r="3" spans="1:30" s="11" customFormat="1" ht="40.5" customHeight="1" x14ac:dyDescent="0.25">
      <c r="A3" s="22"/>
      <c r="B3" s="22"/>
      <c r="C3" s="13"/>
      <c r="D3" s="13"/>
      <c r="E3" s="13"/>
      <c r="F3" s="93"/>
      <c r="G3" s="290"/>
      <c r="H3" s="13"/>
      <c r="I3" s="13"/>
      <c r="J3" s="13"/>
      <c r="K3" s="13"/>
      <c r="L3" s="13"/>
      <c r="M3" s="13"/>
      <c r="N3" s="13"/>
      <c r="O3" s="13"/>
      <c r="P3" s="13"/>
      <c r="Q3" s="13"/>
      <c r="R3" s="13"/>
      <c r="S3" s="13"/>
    </row>
    <row r="4" spans="1:30" s="11" customFormat="1" ht="45.75" customHeight="1" x14ac:dyDescent="0.25">
      <c r="A4" s="310" t="s">
        <v>101</v>
      </c>
      <c r="B4" s="310"/>
      <c r="C4" s="310"/>
      <c r="D4" s="310"/>
      <c r="E4" s="310"/>
      <c r="F4" s="310"/>
      <c r="G4" s="310"/>
      <c r="H4" s="310"/>
      <c r="I4" s="310"/>
      <c r="J4" s="310"/>
      <c r="K4" s="310"/>
      <c r="L4" s="310"/>
      <c r="M4" s="310"/>
      <c r="N4" s="310"/>
      <c r="O4" s="310"/>
      <c r="P4" s="310"/>
      <c r="Q4" s="310"/>
      <c r="R4" s="310"/>
      <c r="S4" s="310"/>
    </row>
    <row r="5" spans="1:30" s="11" customFormat="1" ht="15" customHeight="1" x14ac:dyDescent="0.25">
      <c r="A5" s="69"/>
      <c r="B5" s="69"/>
      <c r="C5" s="69"/>
      <c r="D5" s="69"/>
      <c r="E5" s="69"/>
      <c r="F5" s="69"/>
      <c r="G5" s="69"/>
      <c r="H5" s="69"/>
      <c r="I5" s="69"/>
      <c r="J5" s="69"/>
      <c r="K5" s="69"/>
      <c r="L5" s="69"/>
      <c r="M5" s="69"/>
      <c r="N5" s="69"/>
      <c r="O5" s="69"/>
      <c r="P5" s="69"/>
      <c r="Q5" s="69"/>
      <c r="R5" s="69"/>
      <c r="S5" s="69"/>
    </row>
    <row r="6" spans="1:30" s="11" customFormat="1" ht="15" customHeight="1" x14ac:dyDescent="0.25">
      <c r="A6" s="69"/>
      <c r="B6" s="69"/>
      <c r="C6" s="69"/>
      <c r="D6" s="69"/>
      <c r="E6" s="69"/>
      <c r="F6" s="69"/>
      <c r="G6" s="69"/>
      <c r="H6" s="69"/>
      <c r="I6" s="69"/>
      <c r="J6" s="69"/>
      <c r="K6" s="69"/>
      <c r="L6" s="69"/>
      <c r="M6" s="69"/>
      <c r="N6" s="69"/>
      <c r="O6" s="69"/>
      <c r="P6" s="69"/>
      <c r="Q6" s="69"/>
      <c r="R6" s="69"/>
      <c r="S6" s="69"/>
    </row>
    <row r="7" spans="1:30" s="11" customFormat="1" ht="15" customHeight="1" x14ac:dyDescent="0.25">
      <c r="A7" s="69"/>
      <c r="B7" s="69"/>
      <c r="C7" s="69"/>
      <c r="D7" s="69"/>
      <c r="E7" s="69"/>
      <c r="F7" s="69"/>
      <c r="G7" s="69"/>
      <c r="H7" s="69"/>
      <c r="I7" s="69"/>
      <c r="J7" s="69"/>
      <c r="K7" s="69"/>
      <c r="L7" s="69"/>
      <c r="M7" s="69"/>
      <c r="N7" s="69"/>
      <c r="O7" s="69"/>
      <c r="P7" s="69"/>
      <c r="Q7" s="69"/>
      <c r="R7" s="69"/>
      <c r="S7" s="69"/>
    </row>
    <row r="8" spans="1:30" s="11" customFormat="1" ht="50.1" customHeight="1" x14ac:dyDescent="0.25">
      <c r="A8" s="311" t="s">
        <v>12</v>
      </c>
      <c r="B8" s="311"/>
      <c r="C8" s="311"/>
      <c r="D8" s="311"/>
      <c r="E8" s="68"/>
      <c r="F8" s="312" t="s">
        <v>98</v>
      </c>
      <c r="G8" s="312"/>
      <c r="H8" s="312"/>
      <c r="I8" s="312"/>
      <c r="J8" s="312"/>
      <c r="K8" s="312"/>
      <c r="L8" s="312"/>
      <c r="M8" s="312"/>
      <c r="N8" s="313" t="s">
        <v>5</v>
      </c>
      <c r="O8" s="313"/>
      <c r="P8" s="313"/>
      <c r="Q8" s="313"/>
      <c r="R8" s="313"/>
      <c r="S8" s="313"/>
    </row>
    <row r="9" spans="1:30" s="11" customFormat="1" ht="33.75" x14ac:dyDescent="0.25">
      <c r="A9" s="68"/>
      <c r="B9" s="68"/>
      <c r="C9" s="68"/>
      <c r="D9" s="68"/>
      <c r="E9" s="68"/>
      <c r="F9" s="95"/>
      <c r="G9" s="96"/>
      <c r="H9" s="68"/>
      <c r="I9" s="68"/>
      <c r="J9" s="68"/>
      <c r="K9" s="68"/>
      <c r="L9" s="68"/>
      <c r="M9" s="68"/>
      <c r="N9" s="67"/>
      <c r="O9" s="67"/>
      <c r="P9" s="67"/>
      <c r="Q9" s="67"/>
      <c r="R9" s="67"/>
      <c r="S9" s="67"/>
    </row>
    <row r="10" spans="1:30" s="78" customFormat="1" ht="46.5" customHeight="1" x14ac:dyDescent="0.25">
      <c r="A10" s="76" t="s">
        <v>99</v>
      </c>
      <c r="B10" s="76" t="s">
        <v>14</v>
      </c>
      <c r="C10" s="76" t="s">
        <v>15</v>
      </c>
      <c r="D10" s="76" t="s">
        <v>100</v>
      </c>
      <c r="E10" s="76" t="s">
        <v>104</v>
      </c>
      <c r="F10" s="98" t="s">
        <v>16</v>
      </c>
      <c r="G10" s="98" t="s">
        <v>105</v>
      </c>
      <c r="H10" s="77" t="s">
        <v>19</v>
      </c>
      <c r="I10" s="77" t="s">
        <v>17</v>
      </c>
      <c r="J10" s="77" t="s">
        <v>18</v>
      </c>
      <c r="K10" s="77" t="s">
        <v>20</v>
      </c>
      <c r="L10" s="77" t="s">
        <v>3</v>
      </c>
      <c r="M10" s="77" t="s">
        <v>4</v>
      </c>
      <c r="N10" s="77" t="s">
        <v>6</v>
      </c>
      <c r="O10" s="77" t="s">
        <v>7</v>
      </c>
      <c r="P10" s="77" t="s">
        <v>8</v>
      </c>
      <c r="Q10" s="77" t="s">
        <v>9</v>
      </c>
      <c r="R10" s="77" t="s">
        <v>10</v>
      </c>
      <c r="S10" s="77" t="s">
        <v>11</v>
      </c>
      <c r="T10" s="291"/>
      <c r="U10" s="291"/>
      <c r="V10" s="291"/>
      <c r="W10" s="291"/>
      <c r="X10" s="291"/>
      <c r="Y10" s="291"/>
      <c r="Z10" s="291"/>
      <c r="AA10" s="291"/>
      <c r="AB10" s="291"/>
      <c r="AC10" s="291"/>
      <c r="AD10" s="291"/>
    </row>
    <row r="11" spans="1:30" s="109" customFormat="1" ht="78.75" x14ac:dyDescent="0.25">
      <c r="A11" s="99" t="s">
        <v>264</v>
      </c>
      <c r="B11" s="99" t="s">
        <v>27</v>
      </c>
      <c r="C11" s="99" t="s">
        <v>48</v>
      </c>
      <c r="D11" s="99" t="s">
        <v>85</v>
      </c>
      <c r="E11" s="100" t="s">
        <v>1560</v>
      </c>
      <c r="F11" s="292" t="s">
        <v>1136</v>
      </c>
      <c r="G11" s="292" t="s">
        <v>1561</v>
      </c>
      <c r="H11" s="99" t="s">
        <v>1562</v>
      </c>
      <c r="I11" s="99" t="s">
        <v>421</v>
      </c>
      <c r="J11" s="293" t="s">
        <v>1563</v>
      </c>
      <c r="K11" s="104">
        <v>15</v>
      </c>
      <c r="L11" s="152">
        <v>0.5</v>
      </c>
      <c r="M11" s="153">
        <f t="shared" ref="M11:M22" si="0">(K11*(L11/100))</f>
        <v>7.4999999999999997E-2</v>
      </c>
      <c r="N11" s="294" t="s">
        <v>1564</v>
      </c>
      <c r="O11" s="104">
        <v>2</v>
      </c>
      <c r="P11" s="104">
        <v>1</v>
      </c>
      <c r="Q11" s="154" t="str">
        <f t="shared" ref="Q11:Q22" si="1">IF($O11*$P11&lt;=0,"",(IF($O11*$P11=9,"ALTO",IF($O11*$P11=6,"ALTO",IF($O11*$P11=4,"MEDIO",IF($O11*$P11=3,"MEDIO",IF($O11*$P11=2,"BAJO",IF($O11*$P11=1,"BAJO",0))))))))</f>
        <v>BAJO</v>
      </c>
      <c r="R11" s="294" t="s">
        <v>1565</v>
      </c>
      <c r="S11" s="295"/>
      <c r="T11" s="296"/>
      <c r="U11" s="296"/>
      <c r="V11" s="296"/>
      <c r="W11" s="296"/>
      <c r="X11" s="296"/>
      <c r="Y11" s="296"/>
      <c r="Z11" s="296"/>
      <c r="AA11" s="296"/>
      <c r="AB11" s="296"/>
      <c r="AC11" s="296"/>
      <c r="AD11" s="296"/>
    </row>
    <row r="12" spans="1:30" s="109" customFormat="1" ht="47.25" x14ac:dyDescent="0.25">
      <c r="A12" s="99" t="s">
        <v>115</v>
      </c>
      <c r="B12" s="99" t="s">
        <v>23</v>
      </c>
      <c r="C12" s="99" t="s">
        <v>37</v>
      </c>
      <c r="D12" s="99" t="s">
        <v>64</v>
      </c>
      <c r="E12" s="100" t="s">
        <v>1560</v>
      </c>
      <c r="F12" s="292" t="s">
        <v>1136</v>
      </c>
      <c r="G12" s="297" t="s">
        <v>1566</v>
      </c>
      <c r="H12" s="99" t="s">
        <v>1567</v>
      </c>
      <c r="I12" s="99" t="s">
        <v>421</v>
      </c>
      <c r="J12" s="298" t="s">
        <v>1568</v>
      </c>
      <c r="K12" s="104">
        <v>5</v>
      </c>
      <c r="L12" s="152">
        <v>0.5</v>
      </c>
      <c r="M12" s="153">
        <f t="shared" si="0"/>
        <v>2.5000000000000001E-2</v>
      </c>
      <c r="N12" s="294" t="s">
        <v>1569</v>
      </c>
      <c r="O12" s="104">
        <v>2</v>
      </c>
      <c r="P12" s="104">
        <v>3</v>
      </c>
      <c r="Q12" s="154" t="str">
        <f t="shared" si="1"/>
        <v>ALTO</v>
      </c>
      <c r="R12" s="294" t="s">
        <v>1570</v>
      </c>
      <c r="S12" s="99"/>
      <c r="T12" s="296"/>
      <c r="U12" s="296"/>
      <c r="V12" s="296"/>
      <c r="W12" s="296"/>
      <c r="X12" s="296"/>
      <c r="Y12" s="296"/>
      <c r="Z12" s="296"/>
      <c r="AA12" s="296"/>
      <c r="AB12" s="296"/>
      <c r="AC12" s="296"/>
      <c r="AD12" s="296"/>
    </row>
    <row r="13" spans="1:30" s="109" customFormat="1" ht="47.25" x14ac:dyDescent="0.25">
      <c r="A13" s="101" t="s">
        <v>115</v>
      </c>
      <c r="B13" s="101" t="s">
        <v>23</v>
      </c>
      <c r="C13" s="101" t="s">
        <v>35</v>
      </c>
      <c r="D13" s="101" t="s">
        <v>62</v>
      </c>
      <c r="E13" s="100" t="s">
        <v>1560</v>
      </c>
      <c r="F13" s="99" t="s">
        <v>1571</v>
      </c>
      <c r="G13" s="298" t="s">
        <v>1572</v>
      </c>
      <c r="H13" s="99" t="s">
        <v>1573</v>
      </c>
      <c r="I13" s="299">
        <v>42824</v>
      </c>
      <c r="J13" s="300" t="s">
        <v>1574</v>
      </c>
      <c r="K13" s="104">
        <v>5</v>
      </c>
      <c r="L13" s="152">
        <v>1</v>
      </c>
      <c r="M13" s="153">
        <f t="shared" si="0"/>
        <v>0.05</v>
      </c>
      <c r="N13" s="294" t="s">
        <v>1569</v>
      </c>
      <c r="O13" s="104">
        <v>3</v>
      </c>
      <c r="P13" s="104">
        <v>3</v>
      </c>
      <c r="Q13" s="154" t="str">
        <f t="shared" si="1"/>
        <v>ALTO</v>
      </c>
      <c r="R13" s="294" t="s">
        <v>1575</v>
      </c>
      <c r="S13" s="295"/>
      <c r="T13" s="296"/>
      <c r="U13" s="296"/>
      <c r="V13" s="296"/>
      <c r="W13" s="296"/>
      <c r="X13" s="296"/>
      <c r="Y13" s="296"/>
      <c r="Z13" s="296"/>
      <c r="AA13" s="296"/>
      <c r="AB13" s="296"/>
      <c r="AC13" s="296"/>
      <c r="AD13" s="296"/>
    </row>
    <row r="14" spans="1:30" s="109" customFormat="1" ht="63" x14ac:dyDescent="0.25">
      <c r="A14" s="101" t="s">
        <v>115</v>
      </c>
      <c r="B14" s="101" t="s">
        <v>23</v>
      </c>
      <c r="C14" s="101" t="s">
        <v>37</v>
      </c>
      <c r="D14" s="101" t="s">
        <v>64</v>
      </c>
      <c r="E14" s="100" t="s">
        <v>1560</v>
      </c>
      <c r="F14" s="292" t="s">
        <v>1136</v>
      </c>
      <c r="G14" s="301" t="s">
        <v>1576</v>
      </c>
      <c r="H14" s="302" t="s">
        <v>1577</v>
      </c>
      <c r="I14" s="99" t="s">
        <v>421</v>
      </c>
      <c r="J14" s="298" t="s">
        <v>1578</v>
      </c>
      <c r="K14" s="104">
        <v>5</v>
      </c>
      <c r="L14" s="152"/>
      <c r="M14" s="153">
        <f t="shared" si="0"/>
        <v>0</v>
      </c>
      <c r="N14" s="294" t="s">
        <v>1579</v>
      </c>
      <c r="O14" s="104">
        <v>2</v>
      </c>
      <c r="P14" s="104">
        <v>2</v>
      </c>
      <c r="Q14" s="154" t="str">
        <f t="shared" si="1"/>
        <v>MEDIO</v>
      </c>
      <c r="R14" s="294" t="s">
        <v>1580</v>
      </c>
      <c r="S14" s="295"/>
      <c r="T14" s="296"/>
      <c r="U14" s="296"/>
      <c r="V14" s="296"/>
      <c r="W14" s="296"/>
      <c r="X14" s="296"/>
      <c r="Y14" s="296"/>
      <c r="Z14" s="296"/>
      <c r="AA14" s="296"/>
      <c r="AB14" s="296"/>
      <c r="AC14" s="296"/>
      <c r="AD14" s="296"/>
    </row>
    <row r="15" spans="1:30" s="109" customFormat="1" ht="99.75" customHeight="1" x14ac:dyDescent="0.25">
      <c r="A15" s="101" t="s">
        <v>115</v>
      </c>
      <c r="B15" s="101" t="s">
        <v>23</v>
      </c>
      <c r="C15" s="101" t="s">
        <v>37</v>
      </c>
      <c r="D15" s="101" t="s">
        <v>65</v>
      </c>
      <c r="E15" s="100" t="s">
        <v>1560</v>
      </c>
      <c r="F15" s="292" t="s">
        <v>1136</v>
      </c>
      <c r="G15" s="298" t="s">
        <v>1581</v>
      </c>
      <c r="H15" s="302" t="s">
        <v>1582</v>
      </c>
      <c r="I15" s="99" t="s">
        <v>421</v>
      </c>
      <c r="J15" s="303" t="s">
        <v>1583</v>
      </c>
      <c r="K15" s="104">
        <v>6</v>
      </c>
      <c r="L15" s="152">
        <v>0.5</v>
      </c>
      <c r="M15" s="153">
        <f t="shared" si="0"/>
        <v>0.03</v>
      </c>
      <c r="N15" s="294" t="s">
        <v>1584</v>
      </c>
      <c r="O15" s="104">
        <v>3</v>
      </c>
      <c r="P15" s="104">
        <v>3</v>
      </c>
      <c r="Q15" s="154" t="str">
        <f t="shared" si="1"/>
        <v>ALTO</v>
      </c>
      <c r="R15" s="294" t="s">
        <v>1585</v>
      </c>
      <c r="S15" s="295"/>
      <c r="T15" s="296"/>
      <c r="U15" s="296"/>
      <c r="V15" s="296"/>
      <c r="W15" s="296"/>
      <c r="X15" s="296"/>
      <c r="Y15" s="296"/>
      <c r="Z15" s="296"/>
      <c r="AA15" s="296"/>
      <c r="AB15" s="296"/>
      <c r="AC15" s="296"/>
      <c r="AD15" s="296"/>
    </row>
    <row r="16" spans="1:30" s="109" customFormat="1" ht="94.5" x14ac:dyDescent="0.25">
      <c r="A16" s="101" t="s">
        <v>115</v>
      </c>
      <c r="B16" s="101" t="s">
        <v>23</v>
      </c>
      <c r="C16" s="101" t="s">
        <v>37</v>
      </c>
      <c r="D16" s="101" t="s">
        <v>65</v>
      </c>
      <c r="E16" s="100" t="s">
        <v>1560</v>
      </c>
      <c r="F16" s="292" t="s">
        <v>1136</v>
      </c>
      <c r="G16" s="298" t="s">
        <v>1581</v>
      </c>
      <c r="H16" s="99" t="s">
        <v>1586</v>
      </c>
      <c r="I16" s="99" t="s">
        <v>421</v>
      </c>
      <c r="J16" s="298" t="s">
        <v>1587</v>
      </c>
      <c r="K16" s="104">
        <v>10</v>
      </c>
      <c r="L16" s="152">
        <v>0.5</v>
      </c>
      <c r="M16" s="153">
        <f t="shared" si="0"/>
        <v>0.05</v>
      </c>
      <c r="N16" s="294" t="s">
        <v>1588</v>
      </c>
      <c r="O16" s="104">
        <v>1</v>
      </c>
      <c r="P16" s="104">
        <v>1</v>
      </c>
      <c r="Q16" s="154" t="str">
        <f t="shared" si="1"/>
        <v>BAJO</v>
      </c>
      <c r="R16" s="294" t="s">
        <v>1589</v>
      </c>
      <c r="S16" s="295"/>
      <c r="T16" s="296"/>
      <c r="U16" s="296"/>
      <c r="V16" s="296"/>
      <c r="W16" s="296"/>
      <c r="X16" s="296"/>
      <c r="Y16" s="296"/>
      <c r="Z16" s="296"/>
      <c r="AA16" s="296"/>
      <c r="AB16" s="296"/>
      <c r="AC16" s="296"/>
      <c r="AD16" s="296"/>
    </row>
    <row r="17" spans="1:30" s="109" customFormat="1" ht="94.5" x14ac:dyDescent="0.25">
      <c r="A17" s="101" t="s">
        <v>115</v>
      </c>
      <c r="B17" s="101" t="s">
        <v>23</v>
      </c>
      <c r="C17" s="101" t="s">
        <v>37</v>
      </c>
      <c r="D17" s="101" t="s">
        <v>65</v>
      </c>
      <c r="E17" s="100" t="s">
        <v>1560</v>
      </c>
      <c r="F17" s="292" t="s">
        <v>1136</v>
      </c>
      <c r="G17" s="298" t="s">
        <v>1581</v>
      </c>
      <c r="H17" s="302" t="s">
        <v>1590</v>
      </c>
      <c r="I17" s="99" t="s">
        <v>1540</v>
      </c>
      <c r="J17" s="298" t="s">
        <v>1591</v>
      </c>
      <c r="K17" s="104">
        <v>5</v>
      </c>
      <c r="L17" s="152">
        <v>0.5</v>
      </c>
      <c r="M17" s="153">
        <f t="shared" si="0"/>
        <v>2.5000000000000001E-2</v>
      </c>
      <c r="N17" s="294" t="s">
        <v>1592</v>
      </c>
      <c r="O17" s="104">
        <v>2</v>
      </c>
      <c r="P17" s="104">
        <v>1</v>
      </c>
      <c r="Q17" s="154" t="str">
        <f t="shared" si="1"/>
        <v>BAJO</v>
      </c>
      <c r="R17" s="294" t="s">
        <v>1593</v>
      </c>
      <c r="S17" s="99"/>
      <c r="T17" s="296"/>
      <c r="U17" s="296"/>
      <c r="V17" s="296"/>
      <c r="W17" s="296"/>
      <c r="X17" s="296"/>
      <c r="Y17" s="296"/>
      <c r="Z17" s="296"/>
      <c r="AA17" s="296"/>
      <c r="AB17" s="296"/>
      <c r="AC17" s="296"/>
      <c r="AD17" s="296"/>
    </row>
    <row r="18" spans="1:30" s="109" customFormat="1" ht="94.5" x14ac:dyDescent="0.25">
      <c r="A18" s="101" t="s">
        <v>115</v>
      </c>
      <c r="B18" s="101" t="s">
        <v>23</v>
      </c>
      <c r="C18" s="101" t="s">
        <v>37</v>
      </c>
      <c r="D18" s="101" t="s">
        <v>65</v>
      </c>
      <c r="E18" s="100" t="s">
        <v>1560</v>
      </c>
      <c r="F18" s="292" t="s">
        <v>1136</v>
      </c>
      <c r="G18" s="298" t="s">
        <v>1581</v>
      </c>
      <c r="H18" s="302" t="s">
        <v>1594</v>
      </c>
      <c r="I18" s="99" t="s">
        <v>421</v>
      </c>
      <c r="J18" s="298" t="s">
        <v>1595</v>
      </c>
      <c r="K18" s="104">
        <v>4</v>
      </c>
      <c r="L18" s="152">
        <v>0.5</v>
      </c>
      <c r="M18" s="153">
        <f t="shared" si="0"/>
        <v>0.02</v>
      </c>
      <c r="N18" s="294" t="s">
        <v>1596</v>
      </c>
      <c r="O18" s="104">
        <v>3</v>
      </c>
      <c r="P18" s="104">
        <v>2</v>
      </c>
      <c r="Q18" s="154" t="str">
        <f t="shared" si="1"/>
        <v>ALTO</v>
      </c>
      <c r="R18" s="294" t="s">
        <v>1597</v>
      </c>
      <c r="S18" s="99"/>
      <c r="T18" s="296"/>
      <c r="U18" s="296"/>
      <c r="V18" s="296"/>
      <c r="W18" s="296"/>
      <c r="X18" s="296"/>
      <c r="Y18" s="296"/>
      <c r="Z18" s="296"/>
      <c r="AA18" s="296"/>
      <c r="AB18" s="296"/>
      <c r="AC18" s="296"/>
      <c r="AD18" s="296"/>
    </row>
    <row r="19" spans="1:30" s="109" customFormat="1" ht="94.5" x14ac:dyDescent="0.25">
      <c r="A19" s="101" t="s">
        <v>264</v>
      </c>
      <c r="B19" s="101" t="s">
        <v>27</v>
      </c>
      <c r="C19" s="101" t="s">
        <v>48</v>
      </c>
      <c r="D19" s="101" t="s">
        <v>85</v>
      </c>
      <c r="E19" s="100" t="s">
        <v>1560</v>
      </c>
      <c r="F19" s="292" t="s">
        <v>1136</v>
      </c>
      <c r="G19" s="292" t="s">
        <v>1598</v>
      </c>
      <c r="H19" s="304" t="s">
        <v>1599</v>
      </c>
      <c r="I19" s="99" t="s">
        <v>421</v>
      </c>
      <c r="J19" s="305" t="s">
        <v>1600</v>
      </c>
      <c r="K19" s="104">
        <v>15</v>
      </c>
      <c r="L19" s="152">
        <v>0.5</v>
      </c>
      <c r="M19" s="153">
        <f t="shared" si="0"/>
        <v>7.4999999999999997E-2</v>
      </c>
      <c r="N19" s="294" t="s">
        <v>1601</v>
      </c>
      <c r="O19" s="104">
        <v>3</v>
      </c>
      <c r="P19" s="104">
        <v>3</v>
      </c>
      <c r="Q19" s="154" t="str">
        <f t="shared" si="1"/>
        <v>ALTO</v>
      </c>
      <c r="R19" s="294" t="s">
        <v>1602</v>
      </c>
      <c r="S19" s="295"/>
      <c r="T19" s="296"/>
      <c r="U19" s="296"/>
      <c r="V19" s="296"/>
      <c r="W19" s="296"/>
      <c r="X19" s="296"/>
      <c r="Y19" s="296"/>
      <c r="Z19" s="296"/>
      <c r="AA19" s="296"/>
      <c r="AB19" s="296"/>
      <c r="AC19" s="296"/>
      <c r="AD19" s="296"/>
    </row>
    <row r="20" spans="1:30" s="109" customFormat="1" ht="94.5" x14ac:dyDescent="0.25">
      <c r="A20" s="101" t="s">
        <v>264</v>
      </c>
      <c r="B20" s="101" t="s">
        <v>27</v>
      </c>
      <c r="C20" s="101" t="s">
        <v>48</v>
      </c>
      <c r="D20" s="101" t="s">
        <v>85</v>
      </c>
      <c r="E20" s="100" t="s">
        <v>1560</v>
      </c>
      <c r="F20" s="292" t="s">
        <v>1136</v>
      </c>
      <c r="G20" s="298" t="s">
        <v>1603</v>
      </c>
      <c r="H20" s="99" t="s">
        <v>1604</v>
      </c>
      <c r="I20" s="99" t="s">
        <v>421</v>
      </c>
      <c r="J20" s="303" t="s">
        <v>1605</v>
      </c>
      <c r="K20" s="104">
        <v>10</v>
      </c>
      <c r="L20" s="152">
        <v>0.5</v>
      </c>
      <c r="M20" s="153">
        <f t="shared" si="0"/>
        <v>0.05</v>
      </c>
      <c r="N20" s="99" t="s">
        <v>1579</v>
      </c>
      <c r="O20" s="104">
        <v>2</v>
      </c>
      <c r="P20" s="104">
        <v>1</v>
      </c>
      <c r="Q20" s="154" t="str">
        <f t="shared" si="1"/>
        <v>BAJO</v>
      </c>
      <c r="R20" s="99" t="s">
        <v>1606</v>
      </c>
      <c r="S20" s="99" t="s">
        <v>1607</v>
      </c>
      <c r="T20" s="296"/>
      <c r="U20" s="296"/>
      <c r="V20" s="296"/>
      <c r="W20" s="296"/>
      <c r="X20" s="296"/>
      <c r="Y20" s="296"/>
      <c r="Z20" s="296"/>
      <c r="AA20" s="296"/>
      <c r="AB20" s="296"/>
      <c r="AC20" s="296"/>
      <c r="AD20" s="296"/>
    </row>
    <row r="21" spans="1:30" s="109" customFormat="1" ht="78.75" x14ac:dyDescent="0.25">
      <c r="A21" s="101" t="s">
        <v>264</v>
      </c>
      <c r="B21" s="101" t="s">
        <v>27</v>
      </c>
      <c r="C21" s="101" t="s">
        <v>48</v>
      </c>
      <c r="D21" s="101" t="s">
        <v>85</v>
      </c>
      <c r="E21" s="100" t="s">
        <v>1560</v>
      </c>
      <c r="F21" s="292" t="s">
        <v>1136</v>
      </c>
      <c r="G21" s="298" t="s">
        <v>1608</v>
      </c>
      <c r="H21" s="99" t="s">
        <v>1609</v>
      </c>
      <c r="I21" s="99" t="s">
        <v>421</v>
      </c>
      <c r="J21" s="300" t="s">
        <v>1610</v>
      </c>
      <c r="K21" s="104">
        <v>10</v>
      </c>
      <c r="L21" s="152">
        <v>0.5</v>
      </c>
      <c r="M21" s="153">
        <f t="shared" si="0"/>
        <v>0.05</v>
      </c>
      <c r="N21" s="99" t="s">
        <v>1579</v>
      </c>
      <c r="O21" s="104">
        <v>2</v>
      </c>
      <c r="P21" s="104">
        <v>3</v>
      </c>
      <c r="Q21" s="154" t="str">
        <f t="shared" si="1"/>
        <v>ALTO</v>
      </c>
      <c r="R21" s="99" t="s">
        <v>1606</v>
      </c>
      <c r="S21" s="99" t="s">
        <v>1607</v>
      </c>
      <c r="T21" s="296"/>
      <c r="U21" s="296"/>
      <c r="V21" s="296"/>
      <c r="W21" s="296"/>
      <c r="X21" s="296"/>
      <c r="Y21" s="296"/>
      <c r="Z21" s="296"/>
      <c r="AA21" s="296"/>
      <c r="AB21" s="296"/>
      <c r="AC21" s="296"/>
      <c r="AD21" s="296"/>
    </row>
    <row r="22" spans="1:30" s="109" customFormat="1" ht="78.75" x14ac:dyDescent="0.25">
      <c r="A22" s="101" t="s">
        <v>264</v>
      </c>
      <c r="B22" s="101" t="s">
        <v>27</v>
      </c>
      <c r="C22" s="101" t="s">
        <v>48</v>
      </c>
      <c r="D22" s="101" t="s">
        <v>85</v>
      </c>
      <c r="E22" s="100" t="s">
        <v>1560</v>
      </c>
      <c r="F22" s="292" t="s">
        <v>1136</v>
      </c>
      <c r="G22" s="298" t="s">
        <v>1603</v>
      </c>
      <c r="H22" s="99" t="s">
        <v>1611</v>
      </c>
      <c r="I22" s="99" t="s">
        <v>421</v>
      </c>
      <c r="J22" s="298" t="s">
        <v>1612</v>
      </c>
      <c r="K22" s="104">
        <v>10</v>
      </c>
      <c r="L22" s="152">
        <v>0.5</v>
      </c>
      <c r="M22" s="153">
        <f t="shared" si="0"/>
        <v>0.05</v>
      </c>
      <c r="N22" s="99" t="s">
        <v>1613</v>
      </c>
      <c r="O22" s="104">
        <v>3</v>
      </c>
      <c r="P22" s="104">
        <v>3</v>
      </c>
      <c r="Q22" s="154" t="str">
        <f t="shared" si="1"/>
        <v>ALTO</v>
      </c>
      <c r="R22" s="99" t="s">
        <v>1606</v>
      </c>
      <c r="S22" s="99" t="s">
        <v>1607</v>
      </c>
      <c r="T22" s="296"/>
      <c r="U22" s="296"/>
      <c r="V22" s="296"/>
      <c r="W22" s="296"/>
      <c r="X22" s="296"/>
      <c r="Y22" s="296"/>
      <c r="Z22" s="296"/>
      <c r="AA22" s="296"/>
      <c r="AB22" s="296"/>
      <c r="AC22" s="296"/>
      <c r="AD22" s="296"/>
    </row>
    <row r="23" spans="1:30" ht="35.1" customHeight="1" x14ac:dyDescent="0.25">
      <c r="A23" s="86"/>
      <c r="B23" s="86"/>
      <c r="C23" s="86"/>
      <c r="D23" s="86"/>
      <c r="E23" s="86"/>
      <c r="F23" s="86"/>
      <c r="G23" s="306"/>
      <c r="H23" s="86"/>
      <c r="I23" s="86"/>
      <c r="J23" s="86"/>
      <c r="K23" s="41">
        <f>SUM(K11:K22)</f>
        <v>100</v>
      </c>
      <c r="L23" s="87"/>
      <c r="M23" s="6">
        <f>SUM(M11:M22)</f>
        <v>0.50000000000000011</v>
      </c>
      <c r="N23" s="86"/>
      <c r="O23" s="88"/>
      <c r="P23" s="88"/>
      <c r="Q23" s="88"/>
      <c r="R23" s="86"/>
      <c r="S23" s="86"/>
    </row>
  </sheetData>
  <sheetProtection formatColumns="0" formatRows="0" insertRows="0" deleteRows="0" sort="0" autoFilter="0"/>
  <mergeCells count="5">
    <mergeCell ref="C2:S2"/>
    <mergeCell ref="A4:S4"/>
    <mergeCell ref="A8:D8"/>
    <mergeCell ref="F8:M8"/>
    <mergeCell ref="N8:S8"/>
  </mergeCells>
  <conditionalFormatting sqref="Q11:Q19">
    <cfRule type="cellIs" dxfId="716" priority="18" operator="equal">
      <formula>"ALTO"</formula>
    </cfRule>
    <cfRule type="cellIs" dxfId="715" priority="19" operator="equal">
      <formula>"MEDIO"</formula>
    </cfRule>
    <cfRule type="cellIs" dxfId="714" priority="20" operator="equal">
      <formula>"BAJO"</formula>
    </cfRule>
  </conditionalFormatting>
  <conditionalFormatting sqref="O11:P19">
    <cfRule type="cellIs" dxfId="713" priority="15" operator="equal">
      <formula>3</formula>
    </cfRule>
    <cfRule type="cellIs" dxfId="712" priority="16" operator="equal">
      <formula>2</formula>
    </cfRule>
    <cfRule type="cellIs" dxfId="711" priority="17" operator="equal">
      <formula>1</formula>
    </cfRule>
  </conditionalFormatting>
  <conditionalFormatting sqref="L11:L22">
    <cfRule type="cellIs" dxfId="710" priority="11" operator="between">
      <formula>0.75</formula>
      <formula>1</formula>
    </cfRule>
    <cfRule type="cellIs" dxfId="709" priority="12" operator="between">
      <formula>0.5</formula>
      <formula>0.7499</formula>
    </cfRule>
    <cfRule type="cellIs" dxfId="708" priority="13" operator="between">
      <formula>0.25</formula>
      <formula>0.4999</formula>
    </cfRule>
    <cfRule type="cellIs" dxfId="707" priority="14" operator="between">
      <formula>0.01</formula>
      <formula>0.2499</formula>
    </cfRule>
  </conditionalFormatting>
  <conditionalFormatting sqref="M23">
    <cfRule type="cellIs" dxfId="706" priority="7" operator="between">
      <formula>0.75</formula>
      <formula>1</formula>
    </cfRule>
    <cfRule type="cellIs" dxfId="705" priority="8" operator="between">
      <formula>0.5</formula>
      <formula>0.7499</formula>
    </cfRule>
    <cfRule type="cellIs" dxfId="704" priority="9" operator="between">
      <formula>0.251</formula>
      <formula>0.4999</formula>
    </cfRule>
    <cfRule type="cellIs" dxfId="703" priority="10" operator="between">
      <formula>0</formula>
      <formula>0.25</formula>
    </cfRule>
  </conditionalFormatting>
  <conditionalFormatting sqref="Q20:Q22">
    <cfRule type="cellIs" dxfId="702" priority="4" operator="equal">
      <formula>"ALTO"</formula>
    </cfRule>
    <cfRule type="cellIs" dxfId="701" priority="5" operator="equal">
      <formula>"MEDIO"</formula>
    </cfRule>
    <cfRule type="cellIs" dxfId="700" priority="6" operator="equal">
      <formula>"BAJO"</formula>
    </cfRule>
  </conditionalFormatting>
  <conditionalFormatting sqref="O20:P22">
    <cfRule type="cellIs" dxfId="699" priority="1" operator="equal">
      <formula>3</formula>
    </cfRule>
    <cfRule type="cellIs" dxfId="698" priority="2" operator="equal">
      <formula>2</formula>
    </cfRule>
    <cfRule type="cellIs" dxfId="697" priority="3" operator="equal">
      <formula>1</formula>
    </cfRule>
  </conditionalFormatting>
  <dataValidations count="15">
    <dataValidation allowBlank="1" showInputMessage="1" showErrorMessage="1" promptTitle="Mitigación" prompt="Es el esfuerzo por reducir los riesgos inherentes a la ejecución de las actividades planificadas." sqref="R11:R22"/>
    <dataValidation type="whole" allowBlank="1" showInputMessage="1" showErrorMessage="1" error="Escala 1 al 3" promptTitle="Probabilidad" prompt="Es la medida de incertidumbre asociada a la ejecucion de una tarea o actividad determinada.  Donde 1 es dificultad baja, 2 media y 3 alta" sqref="O11:O22">
      <formula1>1</formula1>
      <formula2>3</formula2>
    </dataValidation>
    <dataValidation type="custom" showInputMessage="1" showErrorMessage="1" error="NO ESCRIBA NADA EN ESTA COLUMNA" sqref="Q11:Q22">
      <formula1>IF($O11*$P11&lt;=0,"",(IF($O11*$P11=9,"ALTO",IF($O11*$P11=6,"ALTO",IF($O11*$P11=4,"MEDIO",IF($O11*$P11=3,"MEDIO",IF($O11*$P11=2,"BAJO",IF($O11*$P11=1,"BAJO",0))))))))</formula1>
    </dataValidation>
    <dataValidation type="whole" allowBlank="1" showInputMessage="1" showErrorMessage="1" error="Escala 1 al 3" promptTitle="Impacto" prompt="Es la consecuencia que puede generar la ejecucion de las actividades planteadas. Estas pueden ser baja (1), media (2) o alta (3)." sqref="P11:P22">
      <formula1>1</formula1>
      <formula2>3</formula2>
    </dataValidation>
    <dataValidation allowBlank="1" showInputMessage="1" showErrorMessage="1" promptTitle="Meta" prompt="Identificar cual el objetivo que quiero lograr al realizar una actividad o tarea determinada. _x000a_" sqref="J11:J22"/>
    <dataValidation allowBlank="1" showInputMessage="1" showErrorMessage="1" promptTitle="Fecha de Alcance o Logro" prompt="Es la fecha  de logro o ejecución de la actividad" sqref="I11:I22"/>
    <dataValidation allowBlank="1" showInputMessage="1" showErrorMessage="1" promptTitle="Riesgo" sqref="N11:N22"/>
    <dataValidation type="whole" allowBlank="1" showInputMessage="1" showErrorMessage="1" promptTitle="PESO" prompt="La distribucción del peso debe ser en base a una escala de 100. La sumatoria no debera exceder de 100" sqref="K11:K22">
      <formula1>1</formula1>
      <formula2>100</formula2>
    </dataValidation>
    <dataValidation allowBlank="1" showInputMessage="1" showErrorMessage="1" promptTitle="% Avance Real" prompt="El porcentaje del Avance Real de la tarea sera calculado en función al peso por el avance de la tarea divido entre 100" sqref="M11:M22"/>
    <dataValidation allowBlank="1" showInputMessage="1" showErrorMessage="1" promptTitle="% Avance de Tarea" prompt="Indicar en que porcentaje se ha ejecutado la tarea descrita." sqref="L11:L22"/>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22">
      <formula1>EJES_ESTRATEGICOS</formula1>
    </dataValidation>
    <dataValidation type="list" allowBlank="1" showErrorMessage="1" sqref="B11">
      <formula1>OBJETIVO_S__GENERAL_ES</formula1>
    </dataValidation>
    <dataValidation type="decimal" operator="equal" allowBlank="1" showInputMessage="1" showErrorMessage="1" sqref="M23">
      <formula1>100</formula1>
    </dataValidation>
    <dataValidation allowBlank="1" showInputMessage="1" showErrorMessage="1" promptTitle="Seleccionar" prompt="Elegir de la lista desplegable" sqref="A10:D10"/>
    <dataValidation type="custom" operator="equal" allowBlank="1" showInputMessage="1" showErrorMessage="1" sqref="K23">
      <formula1>AND($K$11:$K$22&gt;=100)</formula1>
    </dataValidation>
  </dataValidations>
  <pageMargins left="0.42" right="0.28000000000000003" top="0.75" bottom="0.75" header="0.3" footer="0.3"/>
  <pageSetup paperSize="5" scale="38"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'D:\VICERRECTORIA PLANIFICACION ITLA\Planes Operativos ITLA\POA 2017\[POA 2017 - Mercadeo.xlsx]PDI - Actualizado'!#REF!</xm:f>
          </x14:formula1>
          <xm:sqref>D11:D22</xm:sqref>
        </x14:dataValidation>
        <x14:dataValidation type="list" allowBlank="1" showErrorMessage="1" promptTitle="Ejes Estrategicos" prompt="1. So">
          <x14:formula1>
            <xm:f>'D:\VICERRECTORIA PLANIFICACION ITLA\Planes Operativos ITLA\POA 2017\[POA 2017 - Mercadeo.xlsx]PDI - Actualizado'!#REF!</xm:f>
          </x14:formula1>
          <xm:sqref>C11:C22</xm:sqref>
        </x14:dataValidation>
        <x14:dataValidation type="list" allowBlank="1" showErrorMessage="1">
          <x14:formula1>
            <xm:f>'D:\VICERRECTORIA PLANIFICACION ITLA\Planes Operativos ITLA\POA 2017\[POA 2017 - Mercadeo.xlsx]PDI - Actualizado'!#REF!</xm:f>
          </x14:formula1>
          <xm:sqref>B12:B22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17</vt:i4>
      </vt:variant>
    </vt:vector>
  </HeadingPairs>
  <TitlesOfParts>
    <vt:vector size="50" baseType="lpstr">
      <vt:lpstr>PDI - Actualizado</vt:lpstr>
      <vt:lpstr>Vicerrectoria Administrativa</vt:lpstr>
      <vt:lpstr>Seguridad</vt:lpstr>
      <vt:lpstr>Software Factory</vt:lpstr>
      <vt:lpstr>Servicios Generales</vt:lpstr>
      <vt:lpstr>TIC's</vt:lpstr>
      <vt:lpstr>VICERRECTORIA ACADEMICA</vt:lpstr>
      <vt:lpstr>UID</vt:lpstr>
      <vt:lpstr>Mercadeo</vt:lpstr>
      <vt:lpstr>ILS</vt:lpstr>
      <vt:lpstr>OAI</vt:lpstr>
      <vt:lpstr>Infraestructura</vt:lpstr>
      <vt:lpstr>Orientacion Academica</vt:lpstr>
      <vt:lpstr>Planificacion y Calidad</vt:lpstr>
      <vt:lpstr>Registro</vt:lpstr>
      <vt:lpstr>Regional Santiago</vt:lpstr>
      <vt:lpstr>Finanzas</vt:lpstr>
      <vt:lpstr>Programas de Extension</vt:lpstr>
      <vt:lpstr>Egresados</vt:lpstr>
      <vt:lpstr>DTE</vt:lpstr>
      <vt:lpstr>Residencia Academica</vt:lpstr>
      <vt:lpstr>Asistencia Financiera</vt:lpstr>
      <vt:lpstr>Cocurriculares</vt:lpstr>
      <vt:lpstr>Ciencias Basicas</vt:lpstr>
      <vt:lpstr>CE Software</vt:lpstr>
      <vt:lpstr>CE Seguridad Informatica</vt:lpstr>
      <vt:lpstr>EMPRENDIMIENTO </vt:lpstr>
      <vt:lpstr>CE Redes de Informacion</vt:lpstr>
      <vt:lpstr>CE Multimedia</vt:lpstr>
      <vt:lpstr>Comunicaciones</vt:lpstr>
      <vt:lpstr>CE Mecatronica</vt:lpstr>
      <vt:lpstr>Compras</vt:lpstr>
      <vt:lpstr>Admisiones</vt:lpstr>
      <vt:lpstr>'CE Multimedia'!Área_de_impresión</vt:lpstr>
      <vt:lpstr>Cocurriculares!Área_de_impresión</vt:lpstr>
      <vt:lpstr>Compras!Área_de_impresión</vt:lpstr>
      <vt:lpstr>DTE!Área_de_impresión</vt:lpstr>
      <vt:lpstr>Egresados!Área_de_impresión</vt:lpstr>
      <vt:lpstr>Finanzas!Área_de_impresión</vt:lpstr>
      <vt:lpstr>Infraestructura!Área_de_impresión</vt:lpstr>
      <vt:lpstr>Mercadeo!Área_de_impresión</vt:lpstr>
      <vt:lpstr>'PDI - Actualizado'!Área_de_impresión</vt:lpstr>
      <vt:lpstr>'Programas de Extension'!Área_de_impresión</vt:lpstr>
      <vt:lpstr>'Servicios Generales'!Área_de_impresión</vt:lpstr>
      <vt:lpstr>'VICERRECTORIA ACADEMICA'!Área_de_impresión</vt:lpstr>
      <vt:lpstr>EJES_ESTRATEGICOS</vt:lpstr>
      <vt:lpstr>OBJETIVO_S__GENERAL_ES</vt:lpstr>
      <vt:lpstr>Admisiones!Títulos_a_imprimir</vt:lpstr>
      <vt:lpstr>'Programas de Extension'!Títulos_a_imprimir</vt:lpstr>
      <vt:lpstr>'VICERRECTORIA ACADEMICA'!Títulos_a_imprimir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Minerba Martinez</dc:creator>
  <cp:lastModifiedBy>mmartinez</cp:lastModifiedBy>
  <cp:lastPrinted>2017-03-30T18:23:54Z</cp:lastPrinted>
  <dcterms:created xsi:type="dcterms:W3CDTF">2016-02-02T13:27:14Z</dcterms:created>
  <dcterms:modified xsi:type="dcterms:W3CDTF">2017-08-15T18:58:57Z</dcterms:modified>
</cp:coreProperties>
</file>